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76.xml" ContentType="application/vnd.openxmlformats-officedocument.drawingml.chartshapes+xml"/>
  <Override PartName="/xl/drawings/drawing96.xml" ContentType="application/vnd.openxmlformats-officedocument.drawingml.chartshapes+xml"/>
  <Override PartName="/xl/drawings/drawing65.xml" ContentType="application/vnd.openxmlformats-officedocument.drawingml.chartshapes+xml"/>
  <Override PartName="/xl/drawings/drawing87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2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6.xml" ContentType="application/vnd.openxmlformats-officedocument.spreadsheetml.worksheet+xml"/>
  <Override PartName="/xl/charts/chart14.xml" ContentType="application/vnd.openxmlformats-officedocument.drawingml.chart+xml"/>
  <Override PartName="/xl/drawings/drawing95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1.xml" ContentType="application/vnd.openxmlformats-officedocument.spreadsheetml.worksheet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drawings/drawing81.xml" ContentType="application/vnd.openxmlformats-officedocument.drawing+xml"/>
  <Override PartName="/xl/drawings/drawing86.xml" ContentType="application/vnd.openxmlformats-officedocument.drawing+xml"/>
  <Override PartName="/xl/drawings/drawing9.xml" ContentType="application/vnd.openxmlformats-officedocument.drawing+xml"/>
  <Override PartName="/xl/worksheets/sheet80.xml" ContentType="application/vnd.openxmlformats-officedocument.spreadsheetml.worksheet+xml"/>
  <Override PartName="/xl/drawings/drawing40.xml" ContentType="application/vnd.openxmlformats-officedocument.drawing+xml"/>
  <Override PartName="/xl/worksheets/sheet79.xml" ContentType="application/vnd.openxmlformats-officedocument.spreadsheetml.worksheet+xml"/>
  <Override PartName="/xl/drawings/drawing41.xml" ContentType="application/vnd.openxmlformats-officedocument.drawing+xml"/>
  <Override PartName="/xl/worksheets/sheet78.xml" ContentType="application/vnd.openxmlformats-officedocument.spreadsheetml.worksheet+xml"/>
  <Override PartName="/xl/drawings/drawing42.xml" ContentType="application/vnd.openxmlformats-officedocument.drawing+xml"/>
  <Override PartName="/xl/worksheets/sheet77.xml" ContentType="application/vnd.openxmlformats-officedocument.spreadsheetml.worksheet+xml"/>
  <Override PartName="/xl/drawings/drawing43.xml" ContentType="application/vnd.openxmlformats-officedocument.drawing+xml"/>
  <Override PartName="/xl/drawings/drawing39.xml" ContentType="application/vnd.openxmlformats-officedocument.drawing+xml"/>
  <Override PartName="/xl/worksheets/sheet81.xml" ContentType="application/vnd.openxmlformats-officedocument.spreadsheetml.worksheet+xml"/>
  <Override PartName="/xl/drawings/drawing38.xml" ContentType="application/vnd.openxmlformats-officedocument.drawing+xml"/>
  <Override PartName="/xl/sharedStrings.xml" ContentType="application/vnd.openxmlformats-officedocument.spreadsheetml.sharedStrings+xml"/>
  <Override PartName="/xl/drawings/drawing35.xml" ContentType="application/vnd.openxmlformats-officedocument.drawing+xml"/>
  <Override PartName="/xl/styles.xml" ContentType="application/vnd.openxmlformats-officedocument.spreadsheetml.styles+xml"/>
  <Override PartName="/xl/drawings/drawing36.xml" ContentType="application/vnd.openxmlformats-officedocument.drawing+xml"/>
  <Override PartName="/xl/theme/theme1.xml" ContentType="application/vnd.openxmlformats-officedocument.theme+xml"/>
  <Override PartName="/xl/drawings/drawing37.xml" ContentType="application/vnd.openxmlformats-officedocument.drawing+xml"/>
  <Override PartName="/xl/worksheets/sheet82.xml" ContentType="application/vnd.openxmlformats-officedocument.spreadsheetml.worksheet+xml"/>
  <Override PartName="/xl/worksheets/sheet76.xml" ContentType="application/vnd.openxmlformats-officedocument.spreadsheetml.worksheet+xml"/>
  <Override PartName="/xl/drawings/drawing44.xml" ContentType="application/vnd.openxmlformats-officedocument.drawing+xml"/>
  <Override PartName="/xl/chartsheets/sheet14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71.xml" ContentType="application/vnd.openxmlformats-officedocument.spreadsheetml.worksheet+xml"/>
  <Override PartName="/xl/drawings/drawing8.xml" ContentType="application/vnd.openxmlformats-officedocument.drawing+xml"/>
  <Override PartName="/xl/worksheets/sheet70.xml" ContentType="application/vnd.openxmlformats-officedocument.spreadsheetml.worksheet+xml"/>
  <Override PartName="/xl/drawings/drawing52.xml" ContentType="application/vnd.openxmlformats-officedocument.drawing+xml"/>
  <Override PartName="/xl/worksheets/sheet69.xml" ContentType="application/vnd.openxmlformats-officedocument.spreadsheetml.worksheet+xml"/>
  <Override PartName="/xl/drawings/drawing53.xml" ContentType="application/vnd.openxmlformats-officedocument.drawing+xml"/>
  <Override PartName="/xl/charts/chart8.xml" ContentType="application/vnd.openxmlformats-officedocument.drawingml.chart+xml"/>
  <Override PartName="/xl/drawings/drawing49.xml" ContentType="application/vnd.openxmlformats-officedocument.drawing+xml"/>
  <Override PartName="/xl/worksheets/sheet72.xml" ContentType="application/vnd.openxmlformats-officedocument.spreadsheetml.worksheet+xml"/>
  <Override PartName="/xl/drawings/drawing45.xml" ContentType="application/vnd.openxmlformats-officedocument.drawing+xml"/>
  <Override PartName="/xl/worksheets/sheet75.xml" ContentType="application/vnd.openxmlformats-officedocument.spreadsheetml.worksheet+xml"/>
  <Override PartName="/xl/drawings/drawing46.xml" ContentType="application/vnd.openxmlformats-officedocument.drawing+xml"/>
  <Override PartName="/xl/worksheets/sheet74.xml" ContentType="application/vnd.openxmlformats-officedocument.spreadsheetml.worksheet+xml"/>
  <Override PartName="/xl/drawings/drawing47.xml" ContentType="application/vnd.openxmlformats-officedocument.drawing+xml"/>
  <Override PartName="/xl/worksheets/sheet73.xml" ContentType="application/vnd.openxmlformats-officedocument.spreadsheetml.worksheet+xml"/>
  <Override PartName="/xl/drawings/drawing48.xml" ContentType="application/vnd.openxmlformats-officedocument.drawing+xml"/>
  <Override PartName="/xl/worksheets/sheet21.xml" ContentType="application/vnd.openxmlformats-officedocument.spreadsheetml.worksheet+xml"/>
  <Override PartName="/xl/charts/chart7.xml" ContentType="application/vnd.openxmlformats-officedocument.drawingml.chart+xml"/>
  <Override PartName="/xl/drawings/drawing33.xml" ContentType="application/vnd.openxmlformats-officedocument.drawing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3.xml" ContentType="application/vnd.openxmlformats-officedocument.drawing+xml"/>
  <Override PartName="/xl/drawings/drawing19.xml" ContentType="application/vnd.openxmlformats-officedocument.drawing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6.xml" ContentType="application/vnd.openxmlformats-officedocument.drawing+xml"/>
  <Override PartName="/xl/worksheets/sheet25.xml" ContentType="application/vnd.openxmlformats-officedocument.spreadsheetml.worksheet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heets/sheet6.xml" ContentType="application/vnd.openxmlformats-officedocument.spreadsheetml.chartsheet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5.xml" ContentType="application/vnd.openxmlformats-officedocument.drawingml.chart+xml"/>
  <Override PartName="/xl/worksheets/sheet23.xml" ContentType="application/vnd.openxmlformats-officedocument.spreadsheetml.workshee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heets/sheet5.xml" ContentType="application/vnd.openxmlformats-officedocument.spreadsheetml.chartshee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heets/sheet13.xml" ContentType="application/vnd.openxmlformats-officedocument.spreadsheetml.chartsheet+xml"/>
  <Override PartName="/xl/drawings/drawing51.xml" ContentType="application/vnd.openxmlformats-officedocument.drawing+xml"/>
  <Override PartName="/xl/worksheets/sheet68.xml" ContentType="application/vnd.openxmlformats-officedocument.spreadsheetml.worksheet+xml"/>
  <Override PartName="/xl/worksheets/sheet43.xml" ContentType="application/vnd.openxmlformats-officedocument.spreadsheetml.worksheet+xml"/>
  <Override PartName="/xl/drawings/drawing73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74.xml" ContentType="application/vnd.openxmlformats-officedocument.drawing+xml"/>
  <Override PartName="/xl/chartsheets/sheet8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4.xml" ContentType="application/vnd.openxmlformats-officedocument.spreadsheetml.worksheet+xml"/>
  <Override PartName="/xl/drawings/drawing72.xml" ContentType="application/vnd.openxmlformats-officedocument.drawing+xml"/>
  <Override PartName="/xl/worksheets/sheet45.xml" ContentType="application/vnd.openxmlformats-officedocument.spreadsheetml.worksheet+xml"/>
  <Override PartName="/xl/drawings/drawing70.xml" ContentType="application/vnd.openxmlformats-officedocument.drawing+xml"/>
  <Override PartName="/xl/worksheets/sheet50.xml" ContentType="application/vnd.openxmlformats-officedocument.spreadsheetml.worksheet+xml"/>
  <Override PartName="/xl/drawings/drawing54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drawings/drawing71.xml" ContentType="application/vnd.openxmlformats-officedocument.drawing+xml"/>
  <Override PartName="/xl/worksheets/sheet46.xml" ContentType="application/vnd.openxmlformats-officedocument.spreadsheetml.worksheet+xml"/>
  <Override PartName="/xl/worksheets/sheet38.xml" ContentType="application/vnd.openxmlformats-officedocument.spreadsheetml.worksheet+xml"/>
  <Override PartName="/xl/drawings/drawing75.xml" ContentType="application/vnd.openxmlformats-officedocument.drawing+xml"/>
  <Override PartName="/xl/worksheets/sheet37.xml" ContentType="application/vnd.openxmlformats-officedocument.spreadsheetml.worksheet+xml"/>
  <Override PartName="/xl/worksheets/sheet30.xml" ContentType="application/vnd.openxmlformats-officedocument.spreadsheetml.worksheet+xml"/>
  <Override PartName="/xl/drawings/drawing79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drawings/drawing80.xml" ContentType="application/vnd.openxmlformats-officedocument.drawing+xml"/>
  <Override PartName="/xl/worksheets/sheet31.xml" ContentType="application/vnd.openxmlformats-officedocument.spreadsheetml.worksheet+xml"/>
  <Override PartName="/xl/drawings/drawing78.xml" ContentType="application/vnd.openxmlformats-officedocument.drawing+xml"/>
  <Override PartName="/xl/worksheets/sheet32.xml" ContentType="application/vnd.openxmlformats-officedocument.spreadsheetml.worksheet+xml"/>
  <Override PartName="/xl/charts/chart12.xml" ContentType="application/vnd.openxmlformats-officedocument.drawingml.chart+xml"/>
  <Override PartName="/xl/worksheets/sheet36.xml" ContentType="application/vnd.openxmlformats-officedocument.spreadsheetml.worksheet+xml"/>
  <Override PartName="/xl/worksheets/sheet18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77.xml" ContentType="application/vnd.openxmlformats-officedocument.drawing+xml"/>
  <Override PartName="/xl/worksheets/sheet3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49.xml" ContentType="application/vnd.openxmlformats-officedocument.spreadsheetml.worksheet+xml"/>
  <Override PartName="/xl/drawings/drawing55.xml" ContentType="application/vnd.openxmlformats-officedocument.drawing+xml"/>
  <Override PartName="/xl/drawings/drawing60.xml" ContentType="application/vnd.openxmlformats-officedocument.drawing+xml"/>
  <Override PartName="/xl/worksheets/sheet61.xml" ContentType="application/vnd.openxmlformats-officedocument.spreadsheetml.worksheet+xml"/>
  <Override PartName="/xl/drawings/drawing61.xml" ContentType="application/vnd.openxmlformats-officedocument.drawing+xml"/>
  <Override PartName="/xl/charts/chart9.xml" ContentType="application/vnd.openxmlformats-officedocument.drawingml.chart+xml"/>
  <Override PartName="/xl/chartsheets/sheet3.xml" ContentType="application/vnd.openxmlformats-officedocument.spreadsheetml.chartsheet+xml"/>
  <Override PartName="/xl/worksheets/sheet6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9.xml" ContentType="application/vnd.openxmlformats-officedocument.spreadsheetml.worksheet+xml"/>
  <Override PartName="/xl/drawings/drawing64.xml" ContentType="application/vnd.openxmlformats-officedocument.drawing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63.xml" ContentType="application/vnd.openxmlformats-officedocument.spreadsheetml.worksheet+xml"/>
  <Override PartName="/xl/worksheets/sheet67.xml" ContentType="application/vnd.openxmlformats-officedocument.spreadsheetml.worksheet+xml"/>
  <Override PartName="/xl/drawings/drawing56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drawings/drawing57.xml" ContentType="application/vnd.openxmlformats-officedocument.drawing+xml"/>
  <Override PartName="/xl/worksheets/sheet64.xml" ContentType="application/vnd.openxmlformats-officedocument.spreadsheetml.worksheet+xml"/>
  <Override PartName="/xl/drawings/drawing58.xml" ContentType="application/vnd.openxmlformats-officedocument.drawing+xml"/>
  <Override PartName="/xl/charts/chart10.xml" ContentType="application/vnd.openxmlformats-officedocument.drawingml.chart+xml"/>
  <Override PartName="/xl/drawings/drawing63.xml" ContentType="application/vnd.openxmlformats-officedocument.drawing+xml"/>
  <Override PartName="/xl/chartsheets/sheet12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11.xml" ContentType="application/vnd.openxmlformats-officedocument.spreadsheetml.chart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drawings/drawing67.xml" ContentType="application/vnd.openxmlformats-officedocument.drawing+xml"/>
  <Override PartName="/xl/worksheets/sheet57.xml" ContentType="application/vnd.openxmlformats-officedocument.spreadsheetml.worksheet+xml"/>
  <Override PartName="/xl/drawings/drawing66.xml" ContentType="application/vnd.openxmlformats-officedocument.drawing+xml"/>
  <Override PartName="/xl/worksheets/sheet56.xml" ContentType="application/vnd.openxmlformats-officedocument.spreadsheetml.worksheet+xml"/>
  <Override PartName="/xl/worksheets/sheet58.xml" ContentType="application/vnd.openxmlformats-officedocument.spreadsheetml.worksheet+xml"/>
  <Override PartName="/xl/drawings/drawing68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" yWindow="5445" windowWidth="15600" windowHeight="4650" tabRatio="889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36" r:id="rId15"/>
    <sheet name="B2" sheetId="37" r:id="rId16"/>
    <sheet name="B3" sheetId="38" r:id="rId17"/>
    <sheet name="B4" sheetId="39" r:id="rId18"/>
    <sheet name="B5" sheetId="146" r:id="rId19"/>
    <sheet name="B6-1" sheetId="213" r:id="rId20"/>
    <sheet name="B6-2" sheetId="214" r:id="rId21"/>
    <sheet name="B6-3" sheetId="215" r:id="rId22"/>
    <sheet name="Chart3" sheetId="216" r:id="rId23"/>
    <sheet name="Chart4" sheetId="217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07" r:id="rId54"/>
    <sheet name="Map Deaths" sheetId="161" r:id="rId55"/>
    <sheet name="D-1" sheetId="79" r:id="rId56"/>
    <sheet name="D-2" sheetId="80" r:id="rId57"/>
    <sheet name="D-3" sheetId="81" r:id="rId58"/>
    <sheet name="Chart9" sheetId="82" r:id="rId59"/>
    <sheet name="D-4" sheetId="83" r:id="rId60"/>
    <sheet name="Chart10" sheetId="149" r:id="rId61"/>
    <sheet name="D-5" sheetId="85" r:id="rId62"/>
    <sheet name="D-6" sheetId="86" r:id="rId63"/>
    <sheet name="Chart11" sheetId="87" r:id="rId64"/>
    <sheet name="D-7" sheetId="89" r:id="rId65"/>
    <sheet name="D-8-1" sheetId="90" r:id="rId66"/>
    <sheet name="D-8-2" sheetId="91" r:id="rId67"/>
    <sheet name="D-8-3" sheetId="92" r:id="rId68"/>
    <sheet name="D-9" sheetId="93" r:id="rId69"/>
    <sheet name="Chart12" sheetId="94" r:id="rId70"/>
    <sheet name="D-10-1" sheetId="158" r:id="rId71"/>
    <sheet name="D-10-2" sheetId="160" r:id="rId72"/>
    <sheet name="D-10-3" sheetId="159" r:id="rId73"/>
    <sheet name="D-11" sheetId="187" r:id="rId74"/>
    <sheet name="D-12-1" sheetId="223" r:id="rId75"/>
    <sheet name="D-12-2" sheetId="224" r:id="rId76"/>
    <sheet name="D-12-3" sheetId="225" r:id="rId77"/>
    <sheet name="chapter4" sheetId="208" r:id="rId78"/>
    <sheet name="Map Infant Deaths" sheetId="162" r:id="rId79"/>
    <sheet name="ID-1" sheetId="112" r:id="rId80"/>
    <sheet name="Chart13" sheetId="113" r:id="rId81"/>
    <sheet name="ID-2" sheetId="114" r:id="rId82"/>
    <sheet name="ID-3" sheetId="115" r:id="rId83"/>
    <sheet name="ID-4" sheetId="116" r:id="rId84"/>
    <sheet name="ID-5-1" sheetId="117" r:id="rId85"/>
    <sheet name="ID5-2" sheetId="118" r:id="rId86"/>
    <sheet name="ID5-3" sheetId="119" r:id="rId87"/>
    <sheet name="ID-6" sheetId="120" r:id="rId88"/>
    <sheet name="Chart14" sheetId="121" r:id="rId89"/>
    <sheet name="ID-7" sheetId="180" r:id="rId90"/>
    <sheet name="chapter5" sheetId="209" r:id="rId91"/>
    <sheet name="DP-1" sheetId="164" r:id="rId92"/>
    <sheet name="DP-2" sheetId="230" r:id="rId93"/>
    <sheet name="DP-3" sheetId="186" r:id="rId94"/>
    <sheet name="Births Formuals" sheetId="226" r:id="rId95"/>
    <sheet name="Deaths Formuals" sheetId="229" r:id="rId96"/>
  </sheet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'B10'!$A$1:$K$15</definedName>
    <definedName name="_xlnm.Print_Area" localSheetId="30">'B11'!$A$1:$K$15</definedName>
    <definedName name="_xlnm.Print_Area" localSheetId="37">'B13-3'!$A$1:$K$18</definedName>
    <definedName name="_xlnm.Print_Area" localSheetId="44">'B15-2'!$A$1:$L$17</definedName>
    <definedName name="_xlnm.Print_Area" localSheetId="50">'B17'!$A$1:$K$21</definedName>
    <definedName name="_xlnm.Print_Area" localSheetId="51">'B18'!$A$1:$M$46</definedName>
    <definedName name="_xlnm.Print_Area" localSheetId="52">'B19'!$A$1:$M$46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'B9'!$A$1:$Q$13</definedName>
    <definedName name="_xlnm.Print_Area" localSheetId="11">chapter2!$A$1:$A$2</definedName>
    <definedName name="_xlnm.Print_Area" localSheetId="53">chapter3!$A$1:$A$2</definedName>
    <definedName name="_xlnm.Print_Area" localSheetId="77">chapter4!$A$1:$A$2</definedName>
    <definedName name="_xlnm.Print_Area" localSheetId="90">chapter5!$A$1:$A$2</definedName>
    <definedName name="_xlnm.Print_Area" localSheetId="1">Cont!$A$1:$D$84</definedName>
    <definedName name="_xlnm.Print_Area" localSheetId="55">'D-1'!$A$1:$M$16</definedName>
    <definedName name="_xlnm.Print_Area" localSheetId="70">'D-10-1'!$A$1:$N$47</definedName>
    <definedName name="_xlnm.Print_Area" localSheetId="71">'D-10-2'!$A$1:$N$47</definedName>
    <definedName name="_xlnm.Print_Area" localSheetId="72">'D-10-3'!$A$1:$N$47</definedName>
    <definedName name="_xlnm.Print_Area" localSheetId="73">'D-11'!$A$1:$M$24</definedName>
    <definedName name="_xlnm.Print_Area" localSheetId="74">'D-12-1'!$A$1:$Y$122</definedName>
    <definedName name="_xlnm.Print_Area" localSheetId="75">'D-12-2'!$A$1:$Y$122</definedName>
    <definedName name="_xlnm.Print_Area" localSheetId="76">'D-12-3'!$A$1:$Y$122</definedName>
    <definedName name="_xlnm.Print_Area" localSheetId="56">'D-2'!$A$1:$O$16</definedName>
    <definedName name="_xlnm.Print_Area" localSheetId="57">'D-3'!$A$1:$K$19</definedName>
    <definedName name="_xlnm.Print_Area" localSheetId="59">'D-4'!$A$1:$K$33</definedName>
    <definedName name="_xlnm.Print_Area" localSheetId="62">'D-6'!$A$1:$E$12</definedName>
    <definedName name="_xlnm.Print_Area" localSheetId="68">'D-9'!$A$1:$Q$13</definedName>
    <definedName name="_xlnm.Print_Area" localSheetId="91">'DP-1'!$A$1:$K$24</definedName>
    <definedName name="_xlnm.Print_Area" localSheetId="92">'DP-2'!$A$1:$K$23</definedName>
    <definedName name="_xlnm.Print_Area" localSheetId="93">'DP-3'!$A$1:$K$23</definedName>
    <definedName name="_xlnm.Print_Area" localSheetId="79">'ID-1'!$A$1:$K$16</definedName>
    <definedName name="_xlnm.Print_Area" localSheetId="87">'ID-6'!$A$1:$E$12</definedName>
    <definedName name="_xlnm.Print_Area" localSheetId="89">'ID-7'!$A$1:$L$37</definedName>
    <definedName name="_xlnm.Print_Area" localSheetId="12">'Map Births'!$A$1:$K$57</definedName>
    <definedName name="_xlnm.Print_Titles" localSheetId="1">Cont!$1:$2</definedName>
    <definedName name="_xlnm.Print_Titles" localSheetId="74">'D-12-1'!$1:$6</definedName>
    <definedName name="_xlnm.Print_Titles" localSheetId="75">'D-12-2'!$1:$6</definedName>
    <definedName name="_xlnm.Print_Titles" localSheetId="76">'D-12-3'!$1:$6</definedName>
    <definedName name="_xlnm.Print_Titles" localSheetId="64">'D-7'!$1:$6</definedName>
    <definedName name="_xlnm.Print_Titles" localSheetId="65">'D-8-1'!$1:$8</definedName>
    <definedName name="_xlnm.Print_Titles" localSheetId="66">'D-8-2'!$1:$8</definedName>
    <definedName name="_xlnm.Print_Titles" localSheetId="67">'D-8-3'!$1:$8</definedName>
    <definedName name="_xlnm.Print_Titles" localSheetId="89">'ID-7'!$1:$6</definedName>
  </definedNames>
  <calcPr calcId="145621"/>
</workbook>
</file>

<file path=xl/calcChain.xml><?xml version="1.0" encoding="utf-8"?>
<calcChain xmlns="http://schemas.openxmlformats.org/spreadsheetml/2006/main">
  <c r="F24" i="164" l="1"/>
  <c r="F8" i="164"/>
  <c r="F9" i="164"/>
  <c r="F10" i="164"/>
  <c r="F11" i="164"/>
  <c r="F12" i="164"/>
  <c r="F13" i="164"/>
  <c r="F14" i="164"/>
  <c r="F15" i="164"/>
  <c r="F16" i="164"/>
  <c r="F17" i="164"/>
  <c r="F18" i="164"/>
  <c r="F19" i="164"/>
  <c r="F20" i="164"/>
  <c r="F21" i="164"/>
  <c r="F22" i="164"/>
  <c r="F23" i="164"/>
  <c r="F7" i="164"/>
  <c r="E8" i="225" l="1"/>
  <c r="F8" i="225"/>
  <c r="G8" i="225"/>
  <c r="H8" i="225"/>
  <c r="I8" i="225"/>
  <c r="J8" i="225"/>
  <c r="K8" i="225"/>
  <c r="L8" i="225"/>
  <c r="M8" i="225"/>
  <c r="N8" i="225"/>
  <c r="O8" i="225"/>
  <c r="P8" i="225"/>
  <c r="Q8" i="225"/>
  <c r="R8" i="225"/>
  <c r="S8" i="225"/>
  <c r="T8" i="225"/>
  <c r="U8" i="225"/>
  <c r="V8" i="225"/>
  <c r="W8" i="225"/>
  <c r="E9" i="225"/>
  <c r="F9" i="225"/>
  <c r="G9" i="225"/>
  <c r="H9" i="225"/>
  <c r="I9" i="225"/>
  <c r="J9" i="225"/>
  <c r="K9" i="225"/>
  <c r="L9" i="225"/>
  <c r="M9" i="225"/>
  <c r="N9" i="225"/>
  <c r="O9" i="225"/>
  <c r="P9" i="225"/>
  <c r="Q9" i="225"/>
  <c r="R9" i="225"/>
  <c r="S9" i="225"/>
  <c r="T9" i="225"/>
  <c r="U9" i="225"/>
  <c r="V9" i="225"/>
  <c r="W9" i="225"/>
  <c r="E10" i="225"/>
  <c r="F10" i="225"/>
  <c r="G10" i="225"/>
  <c r="H10" i="225"/>
  <c r="I10" i="225"/>
  <c r="J10" i="225"/>
  <c r="K10" i="225"/>
  <c r="L10" i="225"/>
  <c r="M10" i="225"/>
  <c r="N10" i="225"/>
  <c r="O10" i="225"/>
  <c r="P10" i="225"/>
  <c r="Q10" i="225"/>
  <c r="R10" i="225"/>
  <c r="S10" i="225"/>
  <c r="T10" i="225"/>
  <c r="U10" i="225"/>
  <c r="V10" i="225"/>
  <c r="W10" i="225"/>
  <c r="E11" i="225"/>
  <c r="F11" i="225"/>
  <c r="G11" i="225"/>
  <c r="H11" i="225"/>
  <c r="I11" i="225"/>
  <c r="J11" i="225"/>
  <c r="K11" i="225"/>
  <c r="L11" i="225"/>
  <c r="M11" i="225"/>
  <c r="N11" i="225"/>
  <c r="O11" i="225"/>
  <c r="P11" i="225"/>
  <c r="Q11" i="225"/>
  <c r="R11" i="225"/>
  <c r="S11" i="225"/>
  <c r="T11" i="225"/>
  <c r="U11" i="225"/>
  <c r="V11" i="225"/>
  <c r="W11" i="225"/>
  <c r="E12" i="225"/>
  <c r="F12" i="225"/>
  <c r="G12" i="225"/>
  <c r="H12" i="225"/>
  <c r="I12" i="225"/>
  <c r="J12" i="225"/>
  <c r="K12" i="225"/>
  <c r="L12" i="225"/>
  <c r="M12" i="225"/>
  <c r="N12" i="225"/>
  <c r="O12" i="225"/>
  <c r="P12" i="225"/>
  <c r="Q12" i="225"/>
  <c r="R12" i="225"/>
  <c r="S12" i="225"/>
  <c r="T12" i="225"/>
  <c r="U12" i="225"/>
  <c r="V12" i="225"/>
  <c r="W12" i="225"/>
  <c r="E13" i="225"/>
  <c r="F13" i="225"/>
  <c r="G13" i="225"/>
  <c r="H13" i="225"/>
  <c r="I13" i="225"/>
  <c r="J13" i="225"/>
  <c r="K13" i="225"/>
  <c r="L13" i="225"/>
  <c r="M13" i="225"/>
  <c r="N13" i="225"/>
  <c r="O13" i="225"/>
  <c r="P13" i="225"/>
  <c r="Q13" i="225"/>
  <c r="R13" i="225"/>
  <c r="S13" i="225"/>
  <c r="T13" i="225"/>
  <c r="U13" i="225"/>
  <c r="V13" i="225"/>
  <c r="W13" i="225"/>
  <c r="E14" i="225"/>
  <c r="F14" i="225"/>
  <c r="G14" i="225"/>
  <c r="H14" i="225"/>
  <c r="I14" i="225"/>
  <c r="J14" i="225"/>
  <c r="K14" i="225"/>
  <c r="L14" i="225"/>
  <c r="M14" i="225"/>
  <c r="N14" i="225"/>
  <c r="O14" i="225"/>
  <c r="P14" i="225"/>
  <c r="Q14" i="225"/>
  <c r="R14" i="225"/>
  <c r="S14" i="225"/>
  <c r="T14" i="225"/>
  <c r="U14" i="225"/>
  <c r="V14" i="225"/>
  <c r="W14" i="225"/>
  <c r="E15" i="225"/>
  <c r="F15" i="225"/>
  <c r="D15" i="225" s="1"/>
  <c r="G15" i="225"/>
  <c r="H15" i="225"/>
  <c r="I15" i="225"/>
  <c r="J15" i="225"/>
  <c r="K15" i="225"/>
  <c r="L15" i="225"/>
  <c r="M15" i="225"/>
  <c r="N15" i="225"/>
  <c r="O15" i="225"/>
  <c r="P15" i="225"/>
  <c r="Q15" i="225"/>
  <c r="R15" i="225"/>
  <c r="S15" i="225"/>
  <c r="T15" i="225"/>
  <c r="U15" i="225"/>
  <c r="V15" i="225"/>
  <c r="W15" i="225"/>
  <c r="E16" i="225"/>
  <c r="F16" i="225"/>
  <c r="G16" i="225"/>
  <c r="H16" i="225"/>
  <c r="I16" i="225"/>
  <c r="J16" i="225"/>
  <c r="K16" i="225"/>
  <c r="L16" i="225"/>
  <c r="M16" i="225"/>
  <c r="N16" i="225"/>
  <c r="O16" i="225"/>
  <c r="P16" i="225"/>
  <c r="Q16" i="225"/>
  <c r="R16" i="225"/>
  <c r="S16" i="225"/>
  <c r="T16" i="225"/>
  <c r="U16" i="225"/>
  <c r="V16" i="225"/>
  <c r="W16" i="225"/>
  <c r="E17" i="225"/>
  <c r="F17" i="225"/>
  <c r="G17" i="225"/>
  <c r="H17" i="225"/>
  <c r="I17" i="225"/>
  <c r="J17" i="225"/>
  <c r="K17" i="225"/>
  <c r="L17" i="225"/>
  <c r="M17" i="225"/>
  <c r="N17" i="225"/>
  <c r="O17" i="225"/>
  <c r="P17" i="225"/>
  <c r="Q17" i="225"/>
  <c r="R17" i="225"/>
  <c r="S17" i="225"/>
  <c r="T17" i="225"/>
  <c r="U17" i="225"/>
  <c r="V17" i="225"/>
  <c r="W17" i="225"/>
  <c r="E18" i="225"/>
  <c r="F18" i="225"/>
  <c r="G18" i="225"/>
  <c r="H18" i="225"/>
  <c r="I18" i="225"/>
  <c r="J18" i="225"/>
  <c r="K18" i="225"/>
  <c r="L18" i="225"/>
  <c r="M18" i="225"/>
  <c r="N18" i="225"/>
  <c r="O18" i="225"/>
  <c r="P18" i="225"/>
  <c r="Q18" i="225"/>
  <c r="R18" i="225"/>
  <c r="S18" i="225"/>
  <c r="T18" i="225"/>
  <c r="U18" i="225"/>
  <c r="V18" i="225"/>
  <c r="W18" i="225"/>
  <c r="E19" i="225"/>
  <c r="F19" i="225"/>
  <c r="G19" i="225"/>
  <c r="H19" i="225"/>
  <c r="I19" i="225"/>
  <c r="J19" i="225"/>
  <c r="K19" i="225"/>
  <c r="L19" i="225"/>
  <c r="M19" i="225"/>
  <c r="N19" i="225"/>
  <c r="O19" i="225"/>
  <c r="P19" i="225"/>
  <c r="Q19" i="225"/>
  <c r="R19" i="225"/>
  <c r="S19" i="225"/>
  <c r="T19" i="225"/>
  <c r="U19" i="225"/>
  <c r="V19" i="225"/>
  <c r="W19" i="225"/>
  <c r="E20" i="225"/>
  <c r="F20" i="225"/>
  <c r="G20" i="225"/>
  <c r="H20" i="225"/>
  <c r="I20" i="225"/>
  <c r="J20" i="225"/>
  <c r="K20" i="225"/>
  <c r="L20" i="225"/>
  <c r="M20" i="225"/>
  <c r="N20" i="225"/>
  <c r="O20" i="225"/>
  <c r="P20" i="225"/>
  <c r="Q20" i="225"/>
  <c r="R20" i="225"/>
  <c r="S20" i="225"/>
  <c r="T20" i="225"/>
  <c r="U20" i="225"/>
  <c r="V20" i="225"/>
  <c r="W20" i="225"/>
  <c r="E21" i="225"/>
  <c r="F21" i="225"/>
  <c r="G21" i="225"/>
  <c r="H21" i="225"/>
  <c r="I21" i="225"/>
  <c r="J21" i="225"/>
  <c r="K21" i="225"/>
  <c r="L21" i="225"/>
  <c r="M21" i="225"/>
  <c r="N21" i="225"/>
  <c r="O21" i="225"/>
  <c r="P21" i="225"/>
  <c r="Q21" i="225"/>
  <c r="R21" i="225"/>
  <c r="S21" i="225"/>
  <c r="T21" i="225"/>
  <c r="U21" i="225"/>
  <c r="V21" i="225"/>
  <c r="W21" i="225"/>
  <c r="E22" i="225"/>
  <c r="F22" i="225"/>
  <c r="G22" i="225"/>
  <c r="H22" i="225"/>
  <c r="I22" i="225"/>
  <c r="J22" i="225"/>
  <c r="K22" i="225"/>
  <c r="L22" i="225"/>
  <c r="M22" i="225"/>
  <c r="N22" i="225"/>
  <c r="O22" i="225"/>
  <c r="P22" i="225"/>
  <c r="Q22" i="225"/>
  <c r="R22" i="225"/>
  <c r="S22" i="225"/>
  <c r="T22" i="225"/>
  <c r="U22" i="225"/>
  <c r="V22" i="225"/>
  <c r="W22" i="225"/>
  <c r="E23" i="225"/>
  <c r="F23" i="225"/>
  <c r="D23" i="225" s="1"/>
  <c r="G23" i="225"/>
  <c r="H23" i="225"/>
  <c r="I23" i="225"/>
  <c r="J23" i="225"/>
  <c r="K23" i="225"/>
  <c r="L23" i="225"/>
  <c r="M23" i="225"/>
  <c r="N23" i="225"/>
  <c r="O23" i="225"/>
  <c r="P23" i="225"/>
  <c r="Q23" i="225"/>
  <c r="R23" i="225"/>
  <c r="S23" i="225"/>
  <c r="T23" i="225"/>
  <c r="U23" i="225"/>
  <c r="V23" i="225"/>
  <c r="W23" i="225"/>
  <c r="E24" i="225"/>
  <c r="F24" i="225"/>
  <c r="G24" i="225"/>
  <c r="H24" i="225"/>
  <c r="I24" i="225"/>
  <c r="J24" i="225"/>
  <c r="K24" i="225"/>
  <c r="L24" i="225"/>
  <c r="M24" i="225"/>
  <c r="N24" i="225"/>
  <c r="O24" i="225"/>
  <c r="P24" i="225"/>
  <c r="Q24" i="225"/>
  <c r="R24" i="225"/>
  <c r="S24" i="225"/>
  <c r="T24" i="225"/>
  <c r="U24" i="225"/>
  <c r="V24" i="225"/>
  <c r="W24" i="225"/>
  <c r="E25" i="225"/>
  <c r="F25" i="225"/>
  <c r="G25" i="225"/>
  <c r="H25" i="225"/>
  <c r="I25" i="225"/>
  <c r="J25" i="225"/>
  <c r="K25" i="225"/>
  <c r="L25" i="225"/>
  <c r="M25" i="225"/>
  <c r="N25" i="225"/>
  <c r="O25" i="225"/>
  <c r="P25" i="225"/>
  <c r="Q25" i="225"/>
  <c r="R25" i="225"/>
  <c r="S25" i="225"/>
  <c r="T25" i="225"/>
  <c r="U25" i="225"/>
  <c r="V25" i="225"/>
  <c r="W25" i="225"/>
  <c r="E26" i="225"/>
  <c r="F26" i="225"/>
  <c r="G26" i="225"/>
  <c r="H26" i="225"/>
  <c r="I26" i="225"/>
  <c r="J26" i="225"/>
  <c r="K26" i="225"/>
  <c r="L26" i="225"/>
  <c r="M26" i="225"/>
  <c r="N26" i="225"/>
  <c r="O26" i="225"/>
  <c r="P26" i="225"/>
  <c r="Q26" i="225"/>
  <c r="R26" i="225"/>
  <c r="S26" i="225"/>
  <c r="T26" i="225"/>
  <c r="U26" i="225"/>
  <c r="V26" i="225"/>
  <c r="W26" i="225"/>
  <c r="E27" i="225"/>
  <c r="F27" i="225"/>
  <c r="G27" i="225"/>
  <c r="H27" i="225"/>
  <c r="I27" i="225"/>
  <c r="J27" i="225"/>
  <c r="K27" i="225"/>
  <c r="L27" i="225"/>
  <c r="M27" i="225"/>
  <c r="N27" i="225"/>
  <c r="O27" i="225"/>
  <c r="P27" i="225"/>
  <c r="Q27" i="225"/>
  <c r="R27" i="225"/>
  <c r="S27" i="225"/>
  <c r="T27" i="225"/>
  <c r="U27" i="225"/>
  <c r="V27" i="225"/>
  <c r="W27" i="225"/>
  <c r="E28" i="225"/>
  <c r="F28" i="225"/>
  <c r="G28" i="225"/>
  <c r="H28" i="225"/>
  <c r="I28" i="225"/>
  <c r="J28" i="225"/>
  <c r="K28" i="225"/>
  <c r="L28" i="225"/>
  <c r="M28" i="225"/>
  <c r="N28" i="225"/>
  <c r="O28" i="225"/>
  <c r="P28" i="225"/>
  <c r="Q28" i="225"/>
  <c r="R28" i="225"/>
  <c r="S28" i="225"/>
  <c r="T28" i="225"/>
  <c r="U28" i="225"/>
  <c r="V28" i="225"/>
  <c r="W28" i="225"/>
  <c r="E29" i="225"/>
  <c r="F29" i="225"/>
  <c r="G29" i="225"/>
  <c r="H29" i="225"/>
  <c r="I29" i="225"/>
  <c r="J29" i="225"/>
  <c r="K29" i="225"/>
  <c r="L29" i="225"/>
  <c r="M29" i="225"/>
  <c r="N29" i="225"/>
  <c r="O29" i="225"/>
  <c r="P29" i="225"/>
  <c r="Q29" i="225"/>
  <c r="R29" i="225"/>
  <c r="S29" i="225"/>
  <c r="T29" i="225"/>
  <c r="U29" i="225"/>
  <c r="V29" i="225"/>
  <c r="W29" i="225"/>
  <c r="E30" i="225"/>
  <c r="F30" i="225"/>
  <c r="G30" i="225"/>
  <c r="H30" i="225"/>
  <c r="I30" i="225"/>
  <c r="J30" i="225"/>
  <c r="K30" i="225"/>
  <c r="L30" i="225"/>
  <c r="M30" i="225"/>
  <c r="N30" i="225"/>
  <c r="O30" i="225"/>
  <c r="P30" i="225"/>
  <c r="Q30" i="225"/>
  <c r="R30" i="225"/>
  <c r="S30" i="225"/>
  <c r="T30" i="225"/>
  <c r="U30" i="225"/>
  <c r="V30" i="225"/>
  <c r="W30" i="225"/>
  <c r="E31" i="225"/>
  <c r="F31" i="225"/>
  <c r="G31" i="225"/>
  <c r="D31" i="225" s="1"/>
  <c r="H31" i="225"/>
  <c r="I31" i="225"/>
  <c r="J31" i="225"/>
  <c r="K31" i="225"/>
  <c r="L31" i="225"/>
  <c r="M31" i="225"/>
  <c r="N31" i="225"/>
  <c r="O31" i="225"/>
  <c r="P31" i="225"/>
  <c r="Q31" i="225"/>
  <c r="R31" i="225"/>
  <c r="S31" i="225"/>
  <c r="T31" i="225"/>
  <c r="U31" i="225"/>
  <c r="V31" i="225"/>
  <c r="W31" i="225"/>
  <c r="E32" i="225"/>
  <c r="F32" i="225"/>
  <c r="G32" i="225"/>
  <c r="H32" i="225"/>
  <c r="I32" i="225"/>
  <c r="J32" i="225"/>
  <c r="K32" i="225"/>
  <c r="L32" i="225"/>
  <c r="M32" i="225"/>
  <c r="N32" i="225"/>
  <c r="O32" i="225"/>
  <c r="P32" i="225"/>
  <c r="Q32" i="225"/>
  <c r="R32" i="225"/>
  <c r="S32" i="225"/>
  <c r="T32" i="225"/>
  <c r="U32" i="225"/>
  <c r="V32" i="225"/>
  <c r="W32" i="225"/>
  <c r="E33" i="225"/>
  <c r="F33" i="225"/>
  <c r="G33" i="225"/>
  <c r="H33" i="225"/>
  <c r="I33" i="225"/>
  <c r="J33" i="225"/>
  <c r="K33" i="225"/>
  <c r="L33" i="225"/>
  <c r="M33" i="225"/>
  <c r="N33" i="225"/>
  <c r="O33" i="225"/>
  <c r="P33" i="225"/>
  <c r="Q33" i="225"/>
  <c r="R33" i="225"/>
  <c r="S33" i="225"/>
  <c r="T33" i="225"/>
  <c r="U33" i="225"/>
  <c r="V33" i="225"/>
  <c r="W33" i="225"/>
  <c r="E34" i="225"/>
  <c r="F34" i="225"/>
  <c r="G34" i="225"/>
  <c r="H34" i="225"/>
  <c r="I34" i="225"/>
  <c r="J34" i="225"/>
  <c r="K34" i="225"/>
  <c r="L34" i="225"/>
  <c r="M34" i="225"/>
  <c r="N34" i="225"/>
  <c r="O34" i="225"/>
  <c r="P34" i="225"/>
  <c r="Q34" i="225"/>
  <c r="R34" i="225"/>
  <c r="S34" i="225"/>
  <c r="T34" i="225"/>
  <c r="U34" i="225"/>
  <c r="V34" i="225"/>
  <c r="W34" i="225"/>
  <c r="E35" i="225"/>
  <c r="F35" i="225"/>
  <c r="G35" i="225"/>
  <c r="H35" i="225"/>
  <c r="I35" i="225"/>
  <c r="J35" i="225"/>
  <c r="K35" i="225"/>
  <c r="L35" i="225"/>
  <c r="M35" i="225"/>
  <c r="N35" i="225"/>
  <c r="O35" i="225"/>
  <c r="P35" i="225"/>
  <c r="Q35" i="225"/>
  <c r="R35" i="225"/>
  <c r="S35" i="225"/>
  <c r="T35" i="225"/>
  <c r="U35" i="225"/>
  <c r="V35" i="225"/>
  <c r="W35" i="225"/>
  <c r="E36" i="225"/>
  <c r="F36" i="225"/>
  <c r="G36" i="225"/>
  <c r="H36" i="225"/>
  <c r="I36" i="225"/>
  <c r="J36" i="225"/>
  <c r="K36" i="225"/>
  <c r="L36" i="225"/>
  <c r="M36" i="225"/>
  <c r="N36" i="225"/>
  <c r="O36" i="225"/>
  <c r="P36" i="225"/>
  <c r="Q36" i="225"/>
  <c r="R36" i="225"/>
  <c r="S36" i="225"/>
  <c r="T36" i="225"/>
  <c r="U36" i="225"/>
  <c r="V36" i="225"/>
  <c r="W36" i="225"/>
  <c r="E37" i="225"/>
  <c r="F37" i="225"/>
  <c r="G37" i="225"/>
  <c r="H37" i="225"/>
  <c r="I37" i="225"/>
  <c r="J37" i="225"/>
  <c r="K37" i="225"/>
  <c r="L37" i="225"/>
  <c r="M37" i="225"/>
  <c r="N37" i="225"/>
  <c r="O37" i="225"/>
  <c r="P37" i="225"/>
  <c r="Q37" i="225"/>
  <c r="R37" i="225"/>
  <c r="S37" i="225"/>
  <c r="T37" i="225"/>
  <c r="U37" i="225"/>
  <c r="V37" i="225"/>
  <c r="W37" i="225"/>
  <c r="E38" i="225"/>
  <c r="F38" i="225"/>
  <c r="G38" i="225"/>
  <c r="H38" i="225"/>
  <c r="I38" i="225"/>
  <c r="J38" i="225"/>
  <c r="K38" i="225"/>
  <c r="L38" i="225"/>
  <c r="M38" i="225"/>
  <c r="N38" i="225"/>
  <c r="O38" i="225"/>
  <c r="P38" i="225"/>
  <c r="Q38" i="225"/>
  <c r="R38" i="225"/>
  <c r="S38" i="225"/>
  <c r="T38" i="225"/>
  <c r="U38" i="225"/>
  <c r="V38" i="225"/>
  <c r="W38" i="225"/>
  <c r="E39" i="225"/>
  <c r="F39" i="225"/>
  <c r="D39" i="225" s="1"/>
  <c r="G39" i="225"/>
  <c r="H39" i="225"/>
  <c r="I39" i="225"/>
  <c r="J39" i="225"/>
  <c r="K39" i="225"/>
  <c r="L39" i="225"/>
  <c r="M39" i="225"/>
  <c r="N39" i="225"/>
  <c r="O39" i="225"/>
  <c r="P39" i="225"/>
  <c r="Q39" i="225"/>
  <c r="R39" i="225"/>
  <c r="S39" i="225"/>
  <c r="T39" i="225"/>
  <c r="U39" i="225"/>
  <c r="V39" i="225"/>
  <c r="W39" i="225"/>
  <c r="E40" i="225"/>
  <c r="F40" i="225"/>
  <c r="G40" i="225"/>
  <c r="H40" i="225"/>
  <c r="I40" i="225"/>
  <c r="J40" i="225"/>
  <c r="K40" i="225"/>
  <c r="L40" i="225"/>
  <c r="M40" i="225"/>
  <c r="N40" i="225"/>
  <c r="O40" i="225"/>
  <c r="P40" i="225"/>
  <c r="Q40" i="225"/>
  <c r="R40" i="225"/>
  <c r="S40" i="225"/>
  <c r="T40" i="225"/>
  <c r="U40" i="225"/>
  <c r="V40" i="225"/>
  <c r="W40" i="225"/>
  <c r="E41" i="225"/>
  <c r="F41" i="225"/>
  <c r="G41" i="225"/>
  <c r="H41" i="225"/>
  <c r="I41" i="225"/>
  <c r="J41" i="225"/>
  <c r="K41" i="225"/>
  <c r="L41" i="225"/>
  <c r="M41" i="225"/>
  <c r="N41" i="225"/>
  <c r="O41" i="225"/>
  <c r="P41" i="225"/>
  <c r="Q41" i="225"/>
  <c r="R41" i="225"/>
  <c r="S41" i="225"/>
  <c r="T41" i="225"/>
  <c r="U41" i="225"/>
  <c r="V41" i="225"/>
  <c r="W41" i="225"/>
  <c r="E42" i="225"/>
  <c r="F42" i="225"/>
  <c r="G42" i="225"/>
  <c r="H42" i="225"/>
  <c r="I42" i="225"/>
  <c r="J42" i="225"/>
  <c r="K42" i="225"/>
  <c r="L42" i="225"/>
  <c r="M42" i="225"/>
  <c r="N42" i="225"/>
  <c r="O42" i="225"/>
  <c r="P42" i="225"/>
  <c r="Q42" i="225"/>
  <c r="R42" i="225"/>
  <c r="S42" i="225"/>
  <c r="T42" i="225"/>
  <c r="U42" i="225"/>
  <c r="V42" i="225"/>
  <c r="W42" i="225"/>
  <c r="E43" i="225"/>
  <c r="F43" i="225"/>
  <c r="G43" i="225"/>
  <c r="H43" i="225"/>
  <c r="I43" i="225"/>
  <c r="J43" i="225"/>
  <c r="K43" i="225"/>
  <c r="L43" i="225"/>
  <c r="M43" i="225"/>
  <c r="N43" i="225"/>
  <c r="O43" i="225"/>
  <c r="P43" i="225"/>
  <c r="Q43" i="225"/>
  <c r="R43" i="225"/>
  <c r="S43" i="225"/>
  <c r="T43" i="225"/>
  <c r="U43" i="225"/>
  <c r="V43" i="225"/>
  <c r="W43" i="225"/>
  <c r="E44" i="225"/>
  <c r="F44" i="225"/>
  <c r="G44" i="225"/>
  <c r="H44" i="225"/>
  <c r="I44" i="225"/>
  <c r="J44" i="225"/>
  <c r="K44" i="225"/>
  <c r="L44" i="225"/>
  <c r="M44" i="225"/>
  <c r="N44" i="225"/>
  <c r="O44" i="225"/>
  <c r="P44" i="225"/>
  <c r="Q44" i="225"/>
  <c r="R44" i="225"/>
  <c r="S44" i="225"/>
  <c r="T44" i="225"/>
  <c r="U44" i="225"/>
  <c r="V44" i="225"/>
  <c r="W44" i="225"/>
  <c r="E45" i="225"/>
  <c r="F45" i="225"/>
  <c r="G45" i="225"/>
  <c r="H45" i="225"/>
  <c r="I45" i="225"/>
  <c r="J45" i="225"/>
  <c r="K45" i="225"/>
  <c r="L45" i="225"/>
  <c r="M45" i="225"/>
  <c r="N45" i="225"/>
  <c r="O45" i="225"/>
  <c r="P45" i="225"/>
  <c r="Q45" i="225"/>
  <c r="R45" i="225"/>
  <c r="S45" i="225"/>
  <c r="T45" i="225"/>
  <c r="U45" i="225"/>
  <c r="V45" i="225"/>
  <c r="W45" i="225"/>
  <c r="E46" i="225"/>
  <c r="F46" i="225"/>
  <c r="G46" i="225"/>
  <c r="H46" i="225"/>
  <c r="I46" i="225"/>
  <c r="J46" i="225"/>
  <c r="K46" i="225"/>
  <c r="L46" i="225"/>
  <c r="M46" i="225"/>
  <c r="N46" i="225"/>
  <c r="O46" i="225"/>
  <c r="P46" i="225"/>
  <c r="Q46" i="225"/>
  <c r="R46" i="225"/>
  <c r="S46" i="225"/>
  <c r="T46" i="225"/>
  <c r="U46" i="225"/>
  <c r="V46" i="225"/>
  <c r="W46" i="225"/>
  <c r="E47" i="225"/>
  <c r="F47" i="225"/>
  <c r="G47" i="225"/>
  <c r="H47" i="225"/>
  <c r="I47" i="225"/>
  <c r="J47" i="225"/>
  <c r="K47" i="225"/>
  <c r="L47" i="225"/>
  <c r="M47" i="225"/>
  <c r="N47" i="225"/>
  <c r="O47" i="225"/>
  <c r="P47" i="225"/>
  <c r="Q47" i="225"/>
  <c r="R47" i="225"/>
  <c r="S47" i="225"/>
  <c r="T47" i="225"/>
  <c r="U47" i="225"/>
  <c r="V47" i="225"/>
  <c r="W47" i="225"/>
  <c r="E48" i="225"/>
  <c r="F48" i="225"/>
  <c r="G48" i="225"/>
  <c r="H48" i="225"/>
  <c r="I48" i="225"/>
  <c r="J48" i="225"/>
  <c r="K48" i="225"/>
  <c r="L48" i="225"/>
  <c r="M48" i="225"/>
  <c r="N48" i="225"/>
  <c r="O48" i="225"/>
  <c r="P48" i="225"/>
  <c r="Q48" i="225"/>
  <c r="R48" i="225"/>
  <c r="S48" i="225"/>
  <c r="T48" i="225"/>
  <c r="U48" i="225"/>
  <c r="V48" i="225"/>
  <c r="W48" i="225"/>
  <c r="E49" i="225"/>
  <c r="F49" i="225"/>
  <c r="G49" i="225"/>
  <c r="H49" i="225"/>
  <c r="I49" i="225"/>
  <c r="J49" i="225"/>
  <c r="K49" i="225"/>
  <c r="L49" i="225"/>
  <c r="M49" i="225"/>
  <c r="N49" i="225"/>
  <c r="O49" i="225"/>
  <c r="P49" i="225"/>
  <c r="Q49" i="225"/>
  <c r="R49" i="225"/>
  <c r="S49" i="225"/>
  <c r="T49" i="225"/>
  <c r="U49" i="225"/>
  <c r="V49" i="225"/>
  <c r="W49" i="225"/>
  <c r="E50" i="225"/>
  <c r="F50" i="225"/>
  <c r="G50" i="225"/>
  <c r="H50" i="225"/>
  <c r="I50" i="225"/>
  <c r="J50" i="225"/>
  <c r="K50" i="225"/>
  <c r="L50" i="225"/>
  <c r="M50" i="225"/>
  <c r="N50" i="225"/>
  <c r="O50" i="225"/>
  <c r="P50" i="225"/>
  <c r="Q50" i="225"/>
  <c r="R50" i="225"/>
  <c r="S50" i="225"/>
  <c r="T50" i="225"/>
  <c r="U50" i="225"/>
  <c r="V50" i="225"/>
  <c r="W50" i="225"/>
  <c r="E51" i="225"/>
  <c r="F51" i="225"/>
  <c r="G51" i="225"/>
  <c r="H51" i="225"/>
  <c r="I51" i="225"/>
  <c r="J51" i="225"/>
  <c r="K51" i="225"/>
  <c r="L51" i="225"/>
  <c r="M51" i="225"/>
  <c r="N51" i="225"/>
  <c r="O51" i="225"/>
  <c r="P51" i="225"/>
  <c r="Q51" i="225"/>
  <c r="R51" i="225"/>
  <c r="S51" i="225"/>
  <c r="T51" i="225"/>
  <c r="U51" i="225"/>
  <c r="V51" i="225"/>
  <c r="W51" i="225"/>
  <c r="E52" i="225"/>
  <c r="F52" i="225"/>
  <c r="G52" i="225"/>
  <c r="H52" i="225"/>
  <c r="I52" i="225"/>
  <c r="J52" i="225"/>
  <c r="K52" i="225"/>
  <c r="L52" i="225"/>
  <c r="M52" i="225"/>
  <c r="N52" i="225"/>
  <c r="O52" i="225"/>
  <c r="P52" i="225"/>
  <c r="Q52" i="225"/>
  <c r="R52" i="225"/>
  <c r="S52" i="225"/>
  <c r="T52" i="225"/>
  <c r="U52" i="225"/>
  <c r="V52" i="225"/>
  <c r="W52" i="225"/>
  <c r="E53" i="225"/>
  <c r="F53" i="225"/>
  <c r="G53" i="225"/>
  <c r="H53" i="225"/>
  <c r="I53" i="225"/>
  <c r="J53" i="225"/>
  <c r="K53" i="225"/>
  <c r="L53" i="225"/>
  <c r="M53" i="225"/>
  <c r="N53" i="225"/>
  <c r="O53" i="225"/>
  <c r="P53" i="225"/>
  <c r="Q53" i="225"/>
  <c r="R53" i="225"/>
  <c r="S53" i="225"/>
  <c r="T53" i="225"/>
  <c r="U53" i="225"/>
  <c r="V53" i="225"/>
  <c r="W53" i="225"/>
  <c r="E54" i="225"/>
  <c r="F54" i="225"/>
  <c r="G54" i="225"/>
  <c r="H54" i="225"/>
  <c r="I54" i="225"/>
  <c r="J54" i="225"/>
  <c r="K54" i="225"/>
  <c r="L54" i="225"/>
  <c r="M54" i="225"/>
  <c r="N54" i="225"/>
  <c r="O54" i="225"/>
  <c r="P54" i="225"/>
  <c r="Q54" i="225"/>
  <c r="R54" i="225"/>
  <c r="S54" i="225"/>
  <c r="T54" i="225"/>
  <c r="U54" i="225"/>
  <c r="V54" i="225"/>
  <c r="W54" i="225"/>
  <c r="E55" i="225"/>
  <c r="F55" i="225"/>
  <c r="G55" i="225"/>
  <c r="H55" i="225"/>
  <c r="D55" i="225" s="1"/>
  <c r="I55" i="225"/>
  <c r="J55" i="225"/>
  <c r="K55" i="225"/>
  <c r="L55" i="225"/>
  <c r="M55" i="225"/>
  <c r="N55" i="225"/>
  <c r="O55" i="225"/>
  <c r="P55" i="225"/>
  <c r="Q55" i="225"/>
  <c r="R55" i="225"/>
  <c r="S55" i="225"/>
  <c r="T55" i="225"/>
  <c r="U55" i="225"/>
  <c r="V55" i="225"/>
  <c r="W55" i="225"/>
  <c r="E56" i="225"/>
  <c r="F56" i="225"/>
  <c r="G56" i="225"/>
  <c r="H56" i="225"/>
  <c r="I56" i="225"/>
  <c r="J56" i="225"/>
  <c r="K56" i="225"/>
  <c r="L56" i="225"/>
  <c r="M56" i="225"/>
  <c r="N56" i="225"/>
  <c r="O56" i="225"/>
  <c r="P56" i="225"/>
  <c r="Q56" i="225"/>
  <c r="R56" i="225"/>
  <c r="S56" i="225"/>
  <c r="T56" i="225"/>
  <c r="U56" i="225"/>
  <c r="V56" i="225"/>
  <c r="W56" i="225"/>
  <c r="E57" i="225"/>
  <c r="F57" i="225"/>
  <c r="G57" i="225"/>
  <c r="H57" i="225"/>
  <c r="I57" i="225"/>
  <c r="J57" i="225"/>
  <c r="K57" i="225"/>
  <c r="L57" i="225"/>
  <c r="M57" i="225"/>
  <c r="N57" i="225"/>
  <c r="O57" i="225"/>
  <c r="P57" i="225"/>
  <c r="Q57" i="225"/>
  <c r="R57" i="225"/>
  <c r="S57" i="225"/>
  <c r="T57" i="225"/>
  <c r="U57" i="225"/>
  <c r="V57" i="225"/>
  <c r="W57" i="225"/>
  <c r="E58" i="225"/>
  <c r="F58" i="225"/>
  <c r="G58" i="225"/>
  <c r="H58" i="225"/>
  <c r="I58" i="225"/>
  <c r="J58" i="225"/>
  <c r="K58" i="225"/>
  <c r="L58" i="225"/>
  <c r="M58" i="225"/>
  <c r="N58" i="225"/>
  <c r="O58" i="225"/>
  <c r="P58" i="225"/>
  <c r="Q58" i="225"/>
  <c r="R58" i="225"/>
  <c r="S58" i="225"/>
  <c r="T58" i="225"/>
  <c r="U58" i="225"/>
  <c r="V58" i="225"/>
  <c r="W58" i="225"/>
  <c r="E59" i="225"/>
  <c r="F59" i="225"/>
  <c r="G59" i="225"/>
  <c r="H59" i="225"/>
  <c r="I59" i="225"/>
  <c r="J59" i="225"/>
  <c r="K59" i="225"/>
  <c r="L59" i="225"/>
  <c r="M59" i="225"/>
  <c r="N59" i="225"/>
  <c r="O59" i="225"/>
  <c r="P59" i="225"/>
  <c r="Q59" i="225"/>
  <c r="R59" i="225"/>
  <c r="S59" i="225"/>
  <c r="T59" i="225"/>
  <c r="U59" i="225"/>
  <c r="V59" i="225"/>
  <c r="W59" i="225"/>
  <c r="E60" i="225"/>
  <c r="F60" i="225"/>
  <c r="G60" i="225"/>
  <c r="H60" i="225"/>
  <c r="I60" i="225"/>
  <c r="J60" i="225"/>
  <c r="K60" i="225"/>
  <c r="L60" i="225"/>
  <c r="M60" i="225"/>
  <c r="N60" i="225"/>
  <c r="O60" i="225"/>
  <c r="P60" i="225"/>
  <c r="Q60" i="225"/>
  <c r="R60" i="225"/>
  <c r="S60" i="225"/>
  <c r="T60" i="225"/>
  <c r="U60" i="225"/>
  <c r="V60" i="225"/>
  <c r="W60" i="225"/>
  <c r="E61" i="225"/>
  <c r="F61" i="225"/>
  <c r="G61" i="225"/>
  <c r="H61" i="225"/>
  <c r="I61" i="225"/>
  <c r="J61" i="225"/>
  <c r="K61" i="225"/>
  <c r="L61" i="225"/>
  <c r="M61" i="225"/>
  <c r="N61" i="225"/>
  <c r="O61" i="225"/>
  <c r="P61" i="225"/>
  <c r="Q61" i="225"/>
  <c r="R61" i="225"/>
  <c r="S61" i="225"/>
  <c r="T61" i="225"/>
  <c r="U61" i="225"/>
  <c r="V61" i="225"/>
  <c r="W61" i="225"/>
  <c r="E62" i="225"/>
  <c r="F62" i="225"/>
  <c r="G62" i="225"/>
  <c r="H62" i="225"/>
  <c r="I62" i="225"/>
  <c r="J62" i="225"/>
  <c r="K62" i="225"/>
  <c r="L62" i="225"/>
  <c r="M62" i="225"/>
  <c r="N62" i="225"/>
  <c r="O62" i="225"/>
  <c r="P62" i="225"/>
  <c r="Q62" i="225"/>
  <c r="R62" i="225"/>
  <c r="S62" i="225"/>
  <c r="T62" i="225"/>
  <c r="U62" i="225"/>
  <c r="V62" i="225"/>
  <c r="W62" i="225"/>
  <c r="E63" i="225"/>
  <c r="F63" i="225"/>
  <c r="G63" i="225"/>
  <c r="D63" i="225" s="1"/>
  <c r="H63" i="225"/>
  <c r="I63" i="225"/>
  <c r="J63" i="225"/>
  <c r="K63" i="225"/>
  <c r="L63" i="225"/>
  <c r="M63" i="225"/>
  <c r="N63" i="225"/>
  <c r="O63" i="225"/>
  <c r="P63" i="225"/>
  <c r="Q63" i="225"/>
  <c r="R63" i="225"/>
  <c r="S63" i="225"/>
  <c r="T63" i="225"/>
  <c r="U63" i="225"/>
  <c r="V63" i="225"/>
  <c r="W63" i="225"/>
  <c r="E64" i="225"/>
  <c r="F64" i="225"/>
  <c r="G64" i="225"/>
  <c r="H64" i="225"/>
  <c r="I64" i="225"/>
  <c r="J64" i="225"/>
  <c r="K64" i="225"/>
  <c r="L64" i="225"/>
  <c r="M64" i="225"/>
  <c r="N64" i="225"/>
  <c r="O64" i="225"/>
  <c r="P64" i="225"/>
  <c r="Q64" i="225"/>
  <c r="R64" i="225"/>
  <c r="S64" i="225"/>
  <c r="T64" i="225"/>
  <c r="U64" i="225"/>
  <c r="V64" i="225"/>
  <c r="W64" i="225"/>
  <c r="E65" i="225"/>
  <c r="F65" i="225"/>
  <c r="G65" i="225"/>
  <c r="H65" i="225"/>
  <c r="I65" i="225"/>
  <c r="J65" i="225"/>
  <c r="K65" i="225"/>
  <c r="L65" i="225"/>
  <c r="M65" i="225"/>
  <c r="N65" i="225"/>
  <c r="O65" i="225"/>
  <c r="P65" i="225"/>
  <c r="Q65" i="225"/>
  <c r="R65" i="225"/>
  <c r="S65" i="225"/>
  <c r="T65" i="225"/>
  <c r="U65" i="225"/>
  <c r="V65" i="225"/>
  <c r="W65" i="225"/>
  <c r="E66" i="225"/>
  <c r="F66" i="225"/>
  <c r="G66" i="225"/>
  <c r="H66" i="225"/>
  <c r="I66" i="225"/>
  <c r="J66" i="225"/>
  <c r="K66" i="225"/>
  <c r="L66" i="225"/>
  <c r="M66" i="225"/>
  <c r="N66" i="225"/>
  <c r="O66" i="225"/>
  <c r="P66" i="225"/>
  <c r="Q66" i="225"/>
  <c r="R66" i="225"/>
  <c r="S66" i="225"/>
  <c r="T66" i="225"/>
  <c r="U66" i="225"/>
  <c r="V66" i="225"/>
  <c r="W66" i="225"/>
  <c r="E67" i="225"/>
  <c r="F67" i="225"/>
  <c r="G67" i="225"/>
  <c r="H67" i="225"/>
  <c r="I67" i="225"/>
  <c r="J67" i="225"/>
  <c r="K67" i="225"/>
  <c r="L67" i="225"/>
  <c r="M67" i="225"/>
  <c r="N67" i="225"/>
  <c r="O67" i="225"/>
  <c r="P67" i="225"/>
  <c r="Q67" i="225"/>
  <c r="R67" i="225"/>
  <c r="S67" i="225"/>
  <c r="T67" i="225"/>
  <c r="U67" i="225"/>
  <c r="V67" i="225"/>
  <c r="W67" i="225"/>
  <c r="E68" i="225"/>
  <c r="F68" i="225"/>
  <c r="G68" i="225"/>
  <c r="H68" i="225"/>
  <c r="I68" i="225"/>
  <c r="J68" i="225"/>
  <c r="K68" i="225"/>
  <c r="L68" i="225"/>
  <c r="M68" i="225"/>
  <c r="N68" i="225"/>
  <c r="O68" i="225"/>
  <c r="P68" i="225"/>
  <c r="Q68" i="225"/>
  <c r="R68" i="225"/>
  <c r="S68" i="225"/>
  <c r="T68" i="225"/>
  <c r="U68" i="225"/>
  <c r="V68" i="225"/>
  <c r="W68" i="225"/>
  <c r="E69" i="225"/>
  <c r="F69" i="225"/>
  <c r="G69" i="225"/>
  <c r="H69" i="225"/>
  <c r="I69" i="225"/>
  <c r="J69" i="225"/>
  <c r="K69" i="225"/>
  <c r="L69" i="225"/>
  <c r="M69" i="225"/>
  <c r="N69" i="225"/>
  <c r="O69" i="225"/>
  <c r="P69" i="225"/>
  <c r="Q69" i="225"/>
  <c r="R69" i="225"/>
  <c r="S69" i="225"/>
  <c r="T69" i="225"/>
  <c r="U69" i="225"/>
  <c r="V69" i="225"/>
  <c r="W69" i="225"/>
  <c r="E70" i="225"/>
  <c r="F70" i="225"/>
  <c r="G70" i="225"/>
  <c r="H70" i="225"/>
  <c r="I70" i="225"/>
  <c r="J70" i="225"/>
  <c r="K70" i="225"/>
  <c r="L70" i="225"/>
  <c r="M70" i="225"/>
  <c r="N70" i="225"/>
  <c r="O70" i="225"/>
  <c r="P70" i="225"/>
  <c r="Q70" i="225"/>
  <c r="R70" i="225"/>
  <c r="S70" i="225"/>
  <c r="T70" i="225"/>
  <c r="U70" i="225"/>
  <c r="V70" i="225"/>
  <c r="W70" i="225"/>
  <c r="E71" i="225"/>
  <c r="F71" i="225"/>
  <c r="D71" i="225" s="1"/>
  <c r="G71" i="225"/>
  <c r="H71" i="225"/>
  <c r="I71" i="225"/>
  <c r="J71" i="225"/>
  <c r="K71" i="225"/>
  <c r="L71" i="225"/>
  <c r="M71" i="225"/>
  <c r="N71" i="225"/>
  <c r="O71" i="225"/>
  <c r="P71" i="225"/>
  <c r="Q71" i="225"/>
  <c r="R71" i="225"/>
  <c r="S71" i="225"/>
  <c r="T71" i="225"/>
  <c r="U71" i="225"/>
  <c r="V71" i="225"/>
  <c r="W71" i="225"/>
  <c r="E72" i="225"/>
  <c r="F72" i="225"/>
  <c r="G72" i="225"/>
  <c r="H72" i="225"/>
  <c r="I72" i="225"/>
  <c r="J72" i="225"/>
  <c r="K72" i="225"/>
  <c r="L72" i="225"/>
  <c r="M72" i="225"/>
  <c r="N72" i="225"/>
  <c r="O72" i="225"/>
  <c r="P72" i="225"/>
  <c r="Q72" i="225"/>
  <c r="R72" i="225"/>
  <c r="S72" i="225"/>
  <c r="T72" i="225"/>
  <c r="U72" i="225"/>
  <c r="V72" i="225"/>
  <c r="W72" i="225"/>
  <c r="E73" i="225"/>
  <c r="F73" i="225"/>
  <c r="G73" i="225"/>
  <c r="H73" i="225"/>
  <c r="I73" i="225"/>
  <c r="J73" i="225"/>
  <c r="K73" i="225"/>
  <c r="L73" i="225"/>
  <c r="M73" i="225"/>
  <c r="N73" i="225"/>
  <c r="O73" i="225"/>
  <c r="P73" i="225"/>
  <c r="Q73" i="225"/>
  <c r="R73" i="225"/>
  <c r="S73" i="225"/>
  <c r="T73" i="225"/>
  <c r="U73" i="225"/>
  <c r="V73" i="225"/>
  <c r="W73" i="225"/>
  <c r="E74" i="225"/>
  <c r="F74" i="225"/>
  <c r="G74" i="225"/>
  <c r="H74" i="225"/>
  <c r="I74" i="225"/>
  <c r="J74" i="225"/>
  <c r="K74" i="225"/>
  <c r="L74" i="225"/>
  <c r="M74" i="225"/>
  <c r="N74" i="225"/>
  <c r="O74" i="225"/>
  <c r="P74" i="225"/>
  <c r="Q74" i="225"/>
  <c r="R74" i="225"/>
  <c r="S74" i="225"/>
  <c r="T74" i="225"/>
  <c r="U74" i="225"/>
  <c r="V74" i="225"/>
  <c r="W74" i="225"/>
  <c r="E75" i="225"/>
  <c r="F75" i="225"/>
  <c r="G75" i="225"/>
  <c r="H75" i="225"/>
  <c r="I75" i="225"/>
  <c r="J75" i="225"/>
  <c r="K75" i="225"/>
  <c r="L75" i="225"/>
  <c r="M75" i="225"/>
  <c r="N75" i="225"/>
  <c r="O75" i="225"/>
  <c r="P75" i="225"/>
  <c r="Q75" i="225"/>
  <c r="R75" i="225"/>
  <c r="S75" i="225"/>
  <c r="T75" i="225"/>
  <c r="U75" i="225"/>
  <c r="V75" i="225"/>
  <c r="W75" i="225"/>
  <c r="E76" i="225"/>
  <c r="F76" i="225"/>
  <c r="G76" i="225"/>
  <c r="H76" i="225"/>
  <c r="I76" i="225"/>
  <c r="J76" i="225"/>
  <c r="K76" i="225"/>
  <c r="L76" i="225"/>
  <c r="M76" i="225"/>
  <c r="N76" i="225"/>
  <c r="O76" i="225"/>
  <c r="P76" i="225"/>
  <c r="Q76" i="225"/>
  <c r="R76" i="225"/>
  <c r="S76" i="225"/>
  <c r="T76" i="225"/>
  <c r="U76" i="225"/>
  <c r="V76" i="225"/>
  <c r="W76" i="225"/>
  <c r="E77" i="225"/>
  <c r="F77" i="225"/>
  <c r="G77" i="225"/>
  <c r="H77" i="225"/>
  <c r="I77" i="225"/>
  <c r="J77" i="225"/>
  <c r="K77" i="225"/>
  <c r="L77" i="225"/>
  <c r="M77" i="225"/>
  <c r="N77" i="225"/>
  <c r="O77" i="225"/>
  <c r="P77" i="225"/>
  <c r="Q77" i="225"/>
  <c r="R77" i="225"/>
  <c r="S77" i="225"/>
  <c r="T77" i="225"/>
  <c r="U77" i="225"/>
  <c r="V77" i="225"/>
  <c r="W77" i="225"/>
  <c r="E78" i="225"/>
  <c r="F78" i="225"/>
  <c r="G78" i="225"/>
  <c r="H78" i="225"/>
  <c r="I78" i="225"/>
  <c r="J78" i="225"/>
  <c r="K78" i="225"/>
  <c r="L78" i="225"/>
  <c r="M78" i="225"/>
  <c r="N78" i="225"/>
  <c r="O78" i="225"/>
  <c r="P78" i="225"/>
  <c r="Q78" i="225"/>
  <c r="R78" i="225"/>
  <c r="S78" i="225"/>
  <c r="T78" i="225"/>
  <c r="U78" i="225"/>
  <c r="V78" i="225"/>
  <c r="W78" i="225"/>
  <c r="E79" i="225"/>
  <c r="F79" i="225"/>
  <c r="D79" i="225" s="1"/>
  <c r="G79" i="225"/>
  <c r="H79" i="225"/>
  <c r="I79" i="225"/>
  <c r="J79" i="225"/>
  <c r="K79" i="225"/>
  <c r="L79" i="225"/>
  <c r="M79" i="225"/>
  <c r="N79" i="225"/>
  <c r="O79" i="225"/>
  <c r="P79" i="225"/>
  <c r="Q79" i="225"/>
  <c r="R79" i="225"/>
  <c r="S79" i="225"/>
  <c r="T79" i="225"/>
  <c r="U79" i="225"/>
  <c r="V79" i="225"/>
  <c r="W79" i="225"/>
  <c r="E80" i="225"/>
  <c r="F80" i="225"/>
  <c r="G80" i="225"/>
  <c r="H80" i="225"/>
  <c r="I80" i="225"/>
  <c r="J80" i="225"/>
  <c r="K80" i="225"/>
  <c r="L80" i="225"/>
  <c r="M80" i="225"/>
  <c r="N80" i="225"/>
  <c r="O80" i="225"/>
  <c r="P80" i="225"/>
  <c r="Q80" i="225"/>
  <c r="R80" i="225"/>
  <c r="S80" i="225"/>
  <c r="T80" i="225"/>
  <c r="U80" i="225"/>
  <c r="V80" i="225"/>
  <c r="W80" i="225"/>
  <c r="E81" i="225"/>
  <c r="F81" i="225"/>
  <c r="G81" i="225"/>
  <c r="H81" i="225"/>
  <c r="I81" i="225"/>
  <c r="J81" i="225"/>
  <c r="K81" i="225"/>
  <c r="L81" i="225"/>
  <c r="M81" i="225"/>
  <c r="N81" i="225"/>
  <c r="O81" i="225"/>
  <c r="P81" i="225"/>
  <c r="Q81" i="225"/>
  <c r="R81" i="225"/>
  <c r="S81" i="225"/>
  <c r="T81" i="225"/>
  <c r="U81" i="225"/>
  <c r="V81" i="225"/>
  <c r="W81" i="225"/>
  <c r="E82" i="225"/>
  <c r="F82" i="225"/>
  <c r="G82" i="225"/>
  <c r="H82" i="225"/>
  <c r="I82" i="225"/>
  <c r="J82" i="225"/>
  <c r="K82" i="225"/>
  <c r="L82" i="225"/>
  <c r="M82" i="225"/>
  <c r="N82" i="225"/>
  <c r="O82" i="225"/>
  <c r="P82" i="225"/>
  <c r="Q82" i="225"/>
  <c r="R82" i="225"/>
  <c r="S82" i="225"/>
  <c r="T82" i="225"/>
  <c r="U82" i="225"/>
  <c r="V82" i="225"/>
  <c r="W82" i="225"/>
  <c r="E83" i="225"/>
  <c r="F83" i="225"/>
  <c r="G83" i="225"/>
  <c r="H83" i="225"/>
  <c r="I83" i="225"/>
  <c r="J83" i="225"/>
  <c r="K83" i="225"/>
  <c r="L83" i="225"/>
  <c r="M83" i="225"/>
  <c r="N83" i="225"/>
  <c r="O83" i="225"/>
  <c r="P83" i="225"/>
  <c r="Q83" i="225"/>
  <c r="R83" i="225"/>
  <c r="S83" i="225"/>
  <c r="T83" i="225"/>
  <c r="U83" i="225"/>
  <c r="V83" i="225"/>
  <c r="W83" i="225"/>
  <c r="E84" i="225"/>
  <c r="F84" i="225"/>
  <c r="G84" i="225"/>
  <c r="H84" i="225"/>
  <c r="I84" i="225"/>
  <c r="J84" i="225"/>
  <c r="K84" i="225"/>
  <c r="L84" i="225"/>
  <c r="M84" i="225"/>
  <c r="N84" i="225"/>
  <c r="O84" i="225"/>
  <c r="P84" i="225"/>
  <c r="Q84" i="225"/>
  <c r="R84" i="225"/>
  <c r="S84" i="225"/>
  <c r="T84" i="225"/>
  <c r="U84" i="225"/>
  <c r="V84" i="225"/>
  <c r="W84" i="225"/>
  <c r="E85" i="225"/>
  <c r="F85" i="225"/>
  <c r="G85" i="225"/>
  <c r="H85" i="225"/>
  <c r="I85" i="225"/>
  <c r="J85" i="225"/>
  <c r="K85" i="225"/>
  <c r="L85" i="225"/>
  <c r="M85" i="225"/>
  <c r="N85" i="225"/>
  <c r="O85" i="225"/>
  <c r="P85" i="225"/>
  <c r="Q85" i="225"/>
  <c r="R85" i="225"/>
  <c r="S85" i="225"/>
  <c r="T85" i="225"/>
  <c r="U85" i="225"/>
  <c r="V85" i="225"/>
  <c r="W85" i="225"/>
  <c r="E86" i="225"/>
  <c r="F86" i="225"/>
  <c r="G86" i="225"/>
  <c r="H86" i="225"/>
  <c r="I86" i="225"/>
  <c r="J86" i="225"/>
  <c r="K86" i="225"/>
  <c r="L86" i="225"/>
  <c r="M86" i="225"/>
  <c r="N86" i="225"/>
  <c r="O86" i="225"/>
  <c r="P86" i="225"/>
  <c r="Q86" i="225"/>
  <c r="R86" i="225"/>
  <c r="S86" i="225"/>
  <c r="T86" i="225"/>
  <c r="U86" i="225"/>
  <c r="V86" i="225"/>
  <c r="W86" i="225"/>
  <c r="E87" i="225"/>
  <c r="F87" i="225"/>
  <c r="D87" i="225" s="1"/>
  <c r="G87" i="225"/>
  <c r="H87" i="225"/>
  <c r="I87" i="225"/>
  <c r="J87" i="225"/>
  <c r="K87" i="225"/>
  <c r="L87" i="225"/>
  <c r="M87" i="225"/>
  <c r="N87" i="225"/>
  <c r="O87" i="225"/>
  <c r="P87" i="225"/>
  <c r="Q87" i="225"/>
  <c r="R87" i="225"/>
  <c r="S87" i="225"/>
  <c r="T87" i="225"/>
  <c r="U87" i="225"/>
  <c r="V87" i="225"/>
  <c r="W87" i="225"/>
  <c r="E88" i="225"/>
  <c r="F88" i="225"/>
  <c r="G88" i="225"/>
  <c r="H88" i="225"/>
  <c r="I88" i="225"/>
  <c r="J88" i="225"/>
  <c r="K88" i="225"/>
  <c r="L88" i="225"/>
  <c r="M88" i="225"/>
  <c r="N88" i="225"/>
  <c r="O88" i="225"/>
  <c r="P88" i="225"/>
  <c r="Q88" i="225"/>
  <c r="R88" i="225"/>
  <c r="S88" i="225"/>
  <c r="T88" i="225"/>
  <c r="U88" i="225"/>
  <c r="V88" i="225"/>
  <c r="W88" i="225"/>
  <c r="E89" i="225"/>
  <c r="F89" i="225"/>
  <c r="G89" i="225"/>
  <c r="H89" i="225"/>
  <c r="I89" i="225"/>
  <c r="J89" i="225"/>
  <c r="K89" i="225"/>
  <c r="L89" i="225"/>
  <c r="M89" i="225"/>
  <c r="N89" i="225"/>
  <c r="O89" i="225"/>
  <c r="P89" i="225"/>
  <c r="Q89" i="225"/>
  <c r="R89" i="225"/>
  <c r="S89" i="225"/>
  <c r="T89" i="225"/>
  <c r="U89" i="225"/>
  <c r="V89" i="225"/>
  <c r="W89" i="225"/>
  <c r="E90" i="225"/>
  <c r="F90" i="225"/>
  <c r="G90" i="225"/>
  <c r="H90" i="225"/>
  <c r="I90" i="225"/>
  <c r="J90" i="225"/>
  <c r="K90" i="225"/>
  <c r="L90" i="225"/>
  <c r="M90" i="225"/>
  <c r="N90" i="225"/>
  <c r="O90" i="225"/>
  <c r="P90" i="225"/>
  <c r="Q90" i="225"/>
  <c r="R90" i="225"/>
  <c r="S90" i="225"/>
  <c r="T90" i="225"/>
  <c r="U90" i="225"/>
  <c r="V90" i="225"/>
  <c r="W90" i="225"/>
  <c r="E91" i="225"/>
  <c r="F91" i="225"/>
  <c r="G91" i="225"/>
  <c r="H91" i="225"/>
  <c r="I91" i="225"/>
  <c r="J91" i="225"/>
  <c r="K91" i="225"/>
  <c r="L91" i="225"/>
  <c r="M91" i="225"/>
  <c r="N91" i="225"/>
  <c r="O91" i="225"/>
  <c r="P91" i="225"/>
  <c r="Q91" i="225"/>
  <c r="R91" i="225"/>
  <c r="S91" i="225"/>
  <c r="T91" i="225"/>
  <c r="U91" i="225"/>
  <c r="V91" i="225"/>
  <c r="W91" i="225"/>
  <c r="E92" i="225"/>
  <c r="F92" i="225"/>
  <c r="G92" i="225"/>
  <c r="H92" i="225"/>
  <c r="I92" i="225"/>
  <c r="J92" i="225"/>
  <c r="K92" i="225"/>
  <c r="L92" i="225"/>
  <c r="M92" i="225"/>
  <c r="N92" i="225"/>
  <c r="O92" i="225"/>
  <c r="P92" i="225"/>
  <c r="Q92" i="225"/>
  <c r="R92" i="225"/>
  <c r="S92" i="225"/>
  <c r="T92" i="225"/>
  <c r="U92" i="225"/>
  <c r="V92" i="225"/>
  <c r="W92" i="225"/>
  <c r="E93" i="225"/>
  <c r="F93" i="225"/>
  <c r="G93" i="225"/>
  <c r="H93" i="225"/>
  <c r="I93" i="225"/>
  <c r="J93" i="225"/>
  <c r="K93" i="225"/>
  <c r="L93" i="225"/>
  <c r="M93" i="225"/>
  <c r="N93" i="225"/>
  <c r="O93" i="225"/>
  <c r="P93" i="225"/>
  <c r="Q93" i="225"/>
  <c r="R93" i="225"/>
  <c r="S93" i="225"/>
  <c r="T93" i="225"/>
  <c r="U93" i="225"/>
  <c r="V93" i="225"/>
  <c r="W93" i="225"/>
  <c r="E94" i="225"/>
  <c r="F94" i="225"/>
  <c r="G94" i="225"/>
  <c r="H94" i="225"/>
  <c r="I94" i="225"/>
  <c r="J94" i="225"/>
  <c r="K94" i="225"/>
  <c r="L94" i="225"/>
  <c r="M94" i="225"/>
  <c r="N94" i="225"/>
  <c r="O94" i="225"/>
  <c r="P94" i="225"/>
  <c r="Q94" i="225"/>
  <c r="R94" i="225"/>
  <c r="S94" i="225"/>
  <c r="T94" i="225"/>
  <c r="U94" i="225"/>
  <c r="V94" i="225"/>
  <c r="W94" i="225"/>
  <c r="E95" i="225"/>
  <c r="F95" i="225"/>
  <c r="G95" i="225"/>
  <c r="D95" i="225" s="1"/>
  <c r="H95" i="225"/>
  <c r="I95" i="225"/>
  <c r="J95" i="225"/>
  <c r="K95" i="225"/>
  <c r="L95" i="225"/>
  <c r="M95" i="225"/>
  <c r="N95" i="225"/>
  <c r="O95" i="225"/>
  <c r="P95" i="225"/>
  <c r="Q95" i="225"/>
  <c r="R95" i="225"/>
  <c r="S95" i="225"/>
  <c r="T95" i="225"/>
  <c r="U95" i="225"/>
  <c r="V95" i="225"/>
  <c r="W95" i="225"/>
  <c r="E96" i="225"/>
  <c r="F96" i="225"/>
  <c r="G96" i="225"/>
  <c r="H96" i="225"/>
  <c r="I96" i="225"/>
  <c r="J96" i="225"/>
  <c r="K96" i="225"/>
  <c r="L96" i="225"/>
  <c r="M96" i="225"/>
  <c r="N96" i="225"/>
  <c r="O96" i="225"/>
  <c r="P96" i="225"/>
  <c r="Q96" i="225"/>
  <c r="R96" i="225"/>
  <c r="S96" i="225"/>
  <c r="T96" i="225"/>
  <c r="U96" i="225"/>
  <c r="V96" i="225"/>
  <c r="W96" i="225"/>
  <c r="E97" i="225"/>
  <c r="F97" i="225"/>
  <c r="G97" i="225"/>
  <c r="H97" i="225"/>
  <c r="I97" i="225"/>
  <c r="J97" i="225"/>
  <c r="K97" i="225"/>
  <c r="L97" i="225"/>
  <c r="M97" i="225"/>
  <c r="N97" i="225"/>
  <c r="O97" i="225"/>
  <c r="P97" i="225"/>
  <c r="Q97" i="225"/>
  <c r="R97" i="225"/>
  <c r="S97" i="225"/>
  <c r="T97" i="225"/>
  <c r="U97" i="225"/>
  <c r="V97" i="225"/>
  <c r="W97" i="225"/>
  <c r="E98" i="225"/>
  <c r="F98" i="225"/>
  <c r="G98" i="225"/>
  <c r="H98" i="225"/>
  <c r="I98" i="225"/>
  <c r="J98" i="225"/>
  <c r="K98" i="225"/>
  <c r="L98" i="225"/>
  <c r="M98" i="225"/>
  <c r="N98" i="225"/>
  <c r="O98" i="225"/>
  <c r="P98" i="225"/>
  <c r="Q98" i="225"/>
  <c r="R98" i="225"/>
  <c r="S98" i="225"/>
  <c r="T98" i="225"/>
  <c r="U98" i="225"/>
  <c r="V98" i="225"/>
  <c r="W98" i="225"/>
  <c r="E99" i="225"/>
  <c r="F99" i="225"/>
  <c r="G99" i="225"/>
  <c r="H99" i="225"/>
  <c r="I99" i="225"/>
  <c r="J99" i="225"/>
  <c r="K99" i="225"/>
  <c r="L99" i="225"/>
  <c r="M99" i="225"/>
  <c r="N99" i="225"/>
  <c r="O99" i="225"/>
  <c r="P99" i="225"/>
  <c r="Q99" i="225"/>
  <c r="R99" i="225"/>
  <c r="S99" i="225"/>
  <c r="T99" i="225"/>
  <c r="U99" i="225"/>
  <c r="V99" i="225"/>
  <c r="W99" i="225"/>
  <c r="E100" i="225"/>
  <c r="F100" i="225"/>
  <c r="G100" i="225"/>
  <c r="H100" i="225"/>
  <c r="I100" i="225"/>
  <c r="J100" i="225"/>
  <c r="K100" i="225"/>
  <c r="L100" i="225"/>
  <c r="M100" i="225"/>
  <c r="N100" i="225"/>
  <c r="O100" i="225"/>
  <c r="P100" i="225"/>
  <c r="Q100" i="225"/>
  <c r="R100" i="225"/>
  <c r="S100" i="225"/>
  <c r="T100" i="225"/>
  <c r="U100" i="225"/>
  <c r="V100" i="225"/>
  <c r="W100" i="225"/>
  <c r="E101" i="225"/>
  <c r="F101" i="225"/>
  <c r="G101" i="225"/>
  <c r="H101" i="225"/>
  <c r="I101" i="225"/>
  <c r="J101" i="225"/>
  <c r="K101" i="225"/>
  <c r="L101" i="225"/>
  <c r="M101" i="225"/>
  <c r="N101" i="225"/>
  <c r="O101" i="225"/>
  <c r="P101" i="225"/>
  <c r="Q101" i="225"/>
  <c r="R101" i="225"/>
  <c r="S101" i="225"/>
  <c r="T101" i="225"/>
  <c r="U101" i="225"/>
  <c r="V101" i="225"/>
  <c r="W101" i="225"/>
  <c r="E102" i="225"/>
  <c r="F102" i="225"/>
  <c r="G102" i="225"/>
  <c r="H102" i="225"/>
  <c r="I102" i="225"/>
  <c r="J102" i="225"/>
  <c r="K102" i="225"/>
  <c r="L102" i="225"/>
  <c r="M102" i="225"/>
  <c r="N102" i="225"/>
  <c r="O102" i="225"/>
  <c r="P102" i="225"/>
  <c r="Q102" i="225"/>
  <c r="R102" i="225"/>
  <c r="S102" i="225"/>
  <c r="T102" i="225"/>
  <c r="U102" i="225"/>
  <c r="V102" i="225"/>
  <c r="W102" i="225"/>
  <c r="E103" i="225"/>
  <c r="F103" i="225"/>
  <c r="D103" i="225" s="1"/>
  <c r="G103" i="225"/>
  <c r="H103" i="225"/>
  <c r="I103" i="225"/>
  <c r="J103" i="225"/>
  <c r="K103" i="225"/>
  <c r="L103" i="225"/>
  <c r="M103" i="225"/>
  <c r="N103" i="225"/>
  <c r="O103" i="225"/>
  <c r="P103" i="225"/>
  <c r="Q103" i="225"/>
  <c r="R103" i="225"/>
  <c r="S103" i="225"/>
  <c r="T103" i="225"/>
  <c r="U103" i="225"/>
  <c r="V103" i="225"/>
  <c r="W103" i="225"/>
  <c r="E104" i="225"/>
  <c r="F104" i="225"/>
  <c r="G104" i="225"/>
  <c r="H104" i="225"/>
  <c r="I104" i="225"/>
  <c r="J104" i="225"/>
  <c r="K104" i="225"/>
  <c r="L104" i="225"/>
  <c r="M104" i="225"/>
  <c r="N104" i="225"/>
  <c r="O104" i="225"/>
  <c r="P104" i="225"/>
  <c r="Q104" i="225"/>
  <c r="R104" i="225"/>
  <c r="S104" i="225"/>
  <c r="T104" i="225"/>
  <c r="U104" i="225"/>
  <c r="V104" i="225"/>
  <c r="W104" i="225"/>
  <c r="E105" i="225"/>
  <c r="F105" i="225"/>
  <c r="G105" i="225"/>
  <c r="H105" i="225"/>
  <c r="I105" i="225"/>
  <c r="J105" i="225"/>
  <c r="K105" i="225"/>
  <c r="L105" i="225"/>
  <c r="M105" i="225"/>
  <c r="N105" i="225"/>
  <c r="O105" i="225"/>
  <c r="P105" i="225"/>
  <c r="Q105" i="225"/>
  <c r="R105" i="225"/>
  <c r="S105" i="225"/>
  <c r="T105" i="225"/>
  <c r="U105" i="225"/>
  <c r="V105" i="225"/>
  <c r="W105" i="225"/>
  <c r="E106" i="225"/>
  <c r="F106" i="225"/>
  <c r="G106" i="225"/>
  <c r="H106" i="225"/>
  <c r="I106" i="225"/>
  <c r="J106" i="225"/>
  <c r="K106" i="225"/>
  <c r="L106" i="225"/>
  <c r="M106" i="225"/>
  <c r="N106" i="225"/>
  <c r="O106" i="225"/>
  <c r="P106" i="225"/>
  <c r="Q106" i="225"/>
  <c r="R106" i="225"/>
  <c r="S106" i="225"/>
  <c r="T106" i="225"/>
  <c r="U106" i="225"/>
  <c r="V106" i="225"/>
  <c r="W106" i="225"/>
  <c r="E107" i="225"/>
  <c r="F107" i="225"/>
  <c r="G107" i="225"/>
  <c r="H107" i="225"/>
  <c r="I107" i="225"/>
  <c r="J107" i="225"/>
  <c r="K107" i="225"/>
  <c r="L107" i="225"/>
  <c r="M107" i="225"/>
  <c r="N107" i="225"/>
  <c r="O107" i="225"/>
  <c r="P107" i="225"/>
  <c r="Q107" i="225"/>
  <c r="R107" i="225"/>
  <c r="S107" i="225"/>
  <c r="T107" i="225"/>
  <c r="U107" i="225"/>
  <c r="V107" i="225"/>
  <c r="W107" i="225"/>
  <c r="E108" i="225"/>
  <c r="F108" i="225"/>
  <c r="G108" i="225"/>
  <c r="H108" i="225"/>
  <c r="I108" i="225"/>
  <c r="J108" i="225"/>
  <c r="K108" i="225"/>
  <c r="L108" i="225"/>
  <c r="M108" i="225"/>
  <c r="N108" i="225"/>
  <c r="O108" i="225"/>
  <c r="P108" i="225"/>
  <c r="Q108" i="225"/>
  <c r="R108" i="225"/>
  <c r="S108" i="225"/>
  <c r="T108" i="225"/>
  <c r="U108" i="225"/>
  <c r="V108" i="225"/>
  <c r="W108" i="225"/>
  <c r="E109" i="225"/>
  <c r="F109" i="225"/>
  <c r="G109" i="225"/>
  <c r="H109" i="225"/>
  <c r="I109" i="225"/>
  <c r="J109" i="225"/>
  <c r="K109" i="225"/>
  <c r="L109" i="225"/>
  <c r="M109" i="225"/>
  <c r="N109" i="225"/>
  <c r="O109" i="225"/>
  <c r="P109" i="225"/>
  <c r="Q109" i="225"/>
  <c r="R109" i="225"/>
  <c r="S109" i="225"/>
  <c r="T109" i="225"/>
  <c r="U109" i="225"/>
  <c r="V109" i="225"/>
  <c r="W109" i="225"/>
  <c r="E110" i="225"/>
  <c r="F110" i="225"/>
  <c r="G110" i="225"/>
  <c r="H110" i="225"/>
  <c r="I110" i="225"/>
  <c r="J110" i="225"/>
  <c r="K110" i="225"/>
  <c r="L110" i="225"/>
  <c r="M110" i="225"/>
  <c r="N110" i="225"/>
  <c r="O110" i="225"/>
  <c r="P110" i="225"/>
  <c r="Q110" i="225"/>
  <c r="R110" i="225"/>
  <c r="S110" i="225"/>
  <c r="T110" i="225"/>
  <c r="U110" i="225"/>
  <c r="V110" i="225"/>
  <c r="W110" i="225"/>
  <c r="E111" i="225"/>
  <c r="F111" i="225"/>
  <c r="G111" i="225"/>
  <c r="H111" i="225"/>
  <c r="I111" i="225"/>
  <c r="J111" i="225"/>
  <c r="K111" i="225"/>
  <c r="L111" i="225"/>
  <c r="M111" i="225"/>
  <c r="N111" i="225"/>
  <c r="O111" i="225"/>
  <c r="P111" i="225"/>
  <c r="Q111" i="225"/>
  <c r="R111" i="225"/>
  <c r="S111" i="225"/>
  <c r="T111" i="225"/>
  <c r="U111" i="225"/>
  <c r="V111" i="225"/>
  <c r="W111" i="225"/>
  <c r="E112" i="225"/>
  <c r="F112" i="225"/>
  <c r="G112" i="225"/>
  <c r="H112" i="225"/>
  <c r="I112" i="225"/>
  <c r="J112" i="225"/>
  <c r="K112" i="225"/>
  <c r="L112" i="225"/>
  <c r="M112" i="225"/>
  <c r="N112" i="225"/>
  <c r="O112" i="225"/>
  <c r="P112" i="225"/>
  <c r="Q112" i="225"/>
  <c r="R112" i="225"/>
  <c r="S112" i="225"/>
  <c r="T112" i="225"/>
  <c r="U112" i="225"/>
  <c r="V112" i="225"/>
  <c r="W112" i="225"/>
  <c r="E113" i="225"/>
  <c r="F113" i="225"/>
  <c r="G113" i="225"/>
  <c r="H113" i="225"/>
  <c r="I113" i="225"/>
  <c r="J113" i="225"/>
  <c r="K113" i="225"/>
  <c r="L113" i="225"/>
  <c r="M113" i="225"/>
  <c r="N113" i="225"/>
  <c r="O113" i="225"/>
  <c r="P113" i="225"/>
  <c r="Q113" i="225"/>
  <c r="R113" i="225"/>
  <c r="S113" i="225"/>
  <c r="T113" i="225"/>
  <c r="U113" i="225"/>
  <c r="V113" i="225"/>
  <c r="W113" i="225"/>
  <c r="E114" i="225"/>
  <c r="F114" i="225"/>
  <c r="G114" i="225"/>
  <c r="H114" i="225"/>
  <c r="I114" i="225"/>
  <c r="J114" i="225"/>
  <c r="K114" i="225"/>
  <c r="L114" i="225"/>
  <c r="M114" i="225"/>
  <c r="N114" i="225"/>
  <c r="O114" i="225"/>
  <c r="P114" i="225"/>
  <c r="Q114" i="225"/>
  <c r="R114" i="225"/>
  <c r="S114" i="225"/>
  <c r="T114" i="225"/>
  <c r="U114" i="225"/>
  <c r="V114" i="225"/>
  <c r="W114" i="225"/>
  <c r="E115" i="225"/>
  <c r="F115" i="225"/>
  <c r="G115" i="225"/>
  <c r="H115" i="225"/>
  <c r="I115" i="225"/>
  <c r="J115" i="225"/>
  <c r="K115" i="225"/>
  <c r="L115" i="225"/>
  <c r="M115" i="225"/>
  <c r="N115" i="225"/>
  <c r="O115" i="225"/>
  <c r="P115" i="225"/>
  <c r="Q115" i="225"/>
  <c r="R115" i="225"/>
  <c r="S115" i="225"/>
  <c r="T115" i="225"/>
  <c r="U115" i="225"/>
  <c r="V115" i="225"/>
  <c r="W115" i="225"/>
  <c r="E116" i="225"/>
  <c r="F116" i="225"/>
  <c r="G116" i="225"/>
  <c r="H116" i="225"/>
  <c r="I116" i="225"/>
  <c r="J116" i="225"/>
  <c r="K116" i="225"/>
  <c r="L116" i="225"/>
  <c r="M116" i="225"/>
  <c r="N116" i="225"/>
  <c r="O116" i="225"/>
  <c r="P116" i="225"/>
  <c r="Q116" i="225"/>
  <c r="R116" i="225"/>
  <c r="S116" i="225"/>
  <c r="T116" i="225"/>
  <c r="U116" i="225"/>
  <c r="V116" i="225"/>
  <c r="W116" i="225"/>
  <c r="E117" i="225"/>
  <c r="F117" i="225"/>
  <c r="G117" i="225"/>
  <c r="H117" i="225"/>
  <c r="I117" i="225"/>
  <c r="J117" i="225"/>
  <c r="K117" i="225"/>
  <c r="L117" i="225"/>
  <c r="M117" i="225"/>
  <c r="N117" i="225"/>
  <c r="O117" i="225"/>
  <c r="P117" i="225"/>
  <c r="Q117" i="225"/>
  <c r="R117" i="225"/>
  <c r="S117" i="225"/>
  <c r="T117" i="225"/>
  <c r="U117" i="225"/>
  <c r="V117" i="225"/>
  <c r="W117" i="225"/>
  <c r="E118" i="225"/>
  <c r="F118" i="225"/>
  <c r="G118" i="225"/>
  <c r="H118" i="225"/>
  <c r="I118" i="225"/>
  <c r="J118" i="225"/>
  <c r="K118" i="225"/>
  <c r="L118" i="225"/>
  <c r="M118" i="225"/>
  <c r="N118" i="225"/>
  <c r="O118" i="225"/>
  <c r="P118" i="225"/>
  <c r="Q118" i="225"/>
  <c r="R118" i="225"/>
  <c r="S118" i="225"/>
  <c r="T118" i="225"/>
  <c r="U118" i="225"/>
  <c r="V118" i="225"/>
  <c r="W118" i="225"/>
  <c r="F7" i="225"/>
  <c r="G7" i="225"/>
  <c r="H7" i="225"/>
  <c r="I7" i="225"/>
  <c r="J7" i="225"/>
  <c r="K7" i="225"/>
  <c r="L7" i="225"/>
  <c r="M7" i="225"/>
  <c r="N7" i="225"/>
  <c r="O7" i="225"/>
  <c r="P7" i="225"/>
  <c r="Q7" i="225"/>
  <c r="R7" i="225"/>
  <c r="S7" i="225"/>
  <c r="T7" i="225"/>
  <c r="U7" i="225"/>
  <c r="V7" i="225"/>
  <c r="W7" i="225"/>
  <c r="E7" i="225"/>
  <c r="D111" i="225"/>
  <c r="D47" i="225"/>
  <c r="D118" i="223"/>
  <c r="D117" i="223"/>
  <c r="D116" i="223"/>
  <c r="D115" i="223"/>
  <c r="D114" i="223"/>
  <c r="D113" i="223"/>
  <c r="D112" i="223"/>
  <c r="D111" i="223"/>
  <c r="D110" i="223"/>
  <c r="D109" i="223"/>
  <c r="D108" i="223"/>
  <c r="D107" i="223"/>
  <c r="D106" i="223"/>
  <c r="D105" i="223"/>
  <c r="D104" i="223"/>
  <c r="D103" i="223"/>
  <c r="D102" i="223"/>
  <c r="D101" i="223"/>
  <c r="D100" i="223"/>
  <c r="D99" i="223"/>
  <c r="D98" i="223"/>
  <c r="D97" i="223"/>
  <c r="D96" i="223"/>
  <c r="D95" i="223"/>
  <c r="D94" i="223"/>
  <c r="D93" i="223"/>
  <c r="D92" i="223"/>
  <c r="D91" i="223"/>
  <c r="D90" i="223"/>
  <c r="D89" i="223"/>
  <c r="D88" i="223"/>
  <c r="D87" i="223"/>
  <c r="D86" i="223"/>
  <c r="D85" i="223"/>
  <c r="D84" i="223"/>
  <c r="D83" i="223"/>
  <c r="D82" i="223"/>
  <c r="D81" i="223"/>
  <c r="D80" i="223"/>
  <c r="D79" i="223"/>
  <c r="D78" i="223"/>
  <c r="D77" i="223"/>
  <c r="D76" i="223"/>
  <c r="D75" i="223"/>
  <c r="D74" i="223"/>
  <c r="D73" i="223"/>
  <c r="D72" i="223"/>
  <c r="D71" i="223"/>
  <c r="D70" i="223"/>
  <c r="D69" i="223"/>
  <c r="D68" i="223"/>
  <c r="D67" i="223"/>
  <c r="D66" i="223"/>
  <c r="D65" i="223"/>
  <c r="D64" i="223"/>
  <c r="D63" i="223"/>
  <c r="D62" i="223"/>
  <c r="D61" i="223"/>
  <c r="D60" i="223"/>
  <c r="D59" i="223"/>
  <c r="D58" i="223"/>
  <c r="D57" i="223"/>
  <c r="D56" i="223"/>
  <c r="D55" i="223"/>
  <c r="D54" i="223"/>
  <c r="D53" i="223"/>
  <c r="D52" i="223"/>
  <c r="D51" i="223"/>
  <c r="D50" i="223"/>
  <c r="D49" i="223"/>
  <c r="D48" i="223"/>
  <c r="D47" i="223"/>
  <c r="D46" i="223"/>
  <c r="D45" i="223"/>
  <c r="D44" i="223"/>
  <c r="D43" i="223"/>
  <c r="D42" i="223"/>
  <c r="D41" i="223"/>
  <c r="D40" i="223"/>
  <c r="D39" i="223"/>
  <c r="D38" i="223"/>
  <c r="D37" i="223"/>
  <c r="D36" i="223"/>
  <c r="D35" i="223"/>
  <c r="D34" i="223"/>
  <c r="D33" i="223"/>
  <c r="D32" i="223"/>
  <c r="D31" i="223"/>
  <c r="D30" i="223"/>
  <c r="D29" i="223"/>
  <c r="D28" i="223"/>
  <c r="D27" i="223"/>
  <c r="D26" i="223"/>
  <c r="D25" i="223"/>
  <c r="D24" i="223"/>
  <c r="D23" i="223"/>
  <c r="D22" i="223"/>
  <c r="D21" i="223"/>
  <c r="D20" i="223"/>
  <c r="D19" i="223"/>
  <c r="D18" i="223"/>
  <c r="D17" i="223"/>
  <c r="D16" i="223"/>
  <c r="D15" i="223"/>
  <c r="D14" i="223"/>
  <c r="D13" i="223"/>
  <c r="D12" i="223"/>
  <c r="D11" i="223"/>
  <c r="D10" i="223"/>
  <c r="D9" i="223"/>
  <c r="D8" i="223"/>
  <c r="D7" i="223"/>
  <c r="F7" i="223"/>
  <c r="G7" i="223"/>
  <c r="H7" i="223"/>
  <c r="F8" i="223"/>
  <c r="G8" i="223"/>
  <c r="H8" i="223"/>
  <c r="I7" i="223"/>
  <c r="J7" i="223"/>
  <c r="K7" i="223"/>
  <c r="L7" i="223"/>
  <c r="M7" i="223"/>
  <c r="I8" i="223"/>
  <c r="J8" i="223"/>
  <c r="K8" i="223"/>
  <c r="L8" i="223"/>
  <c r="M8" i="223"/>
  <c r="I9" i="223"/>
  <c r="J9" i="223"/>
  <c r="K9" i="223"/>
  <c r="L9" i="223"/>
  <c r="M9" i="223"/>
  <c r="S7" i="223"/>
  <c r="T7" i="223"/>
  <c r="S8" i="223"/>
  <c r="T8" i="223"/>
  <c r="S9" i="223"/>
  <c r="T9" i="223"/>
  <c r="S10" i="223"/>
  <c r="T10" i="223"/>
  <c r="S11" i="223"/>
  <c r="T11" i="223"/>
  <c r="S12" i="223"/>
  <c r="T12" i="223"/>
  <c r="S13" i="223"/>
  <c r="T13" i="223"/>
  <c r="S14" i="223"/>
  <c r="T14" i="223"/>
  <c r="S15" i="223"/>
  <c r="T15" i="223"/>
  <c r="S16" i="223"/>
  <c r="T16" i="223"/>
  <c r="S17" i="223"/>
  <c r="T17" i="223"/>
  <c r="S18" i="223"/>
  <c r="T18" i="223"/>
  <c r="S19" i="223"/>
  <c r="T19" i="223"/>
  <c r="S20" i="223"/>
  <c r="T20" i="223"/>
  <c r="S21" i="223"/>
  <c r="T21" i="223"/>
  <c r="S22" i="223"/>
  <c r="T22" i="223"/>
  <c r="S23" i="223"/>
  <c r="T23" i="223"/>
  <c r="S24" i="223"/>
  <c r="T24" i="223"/>
  <c r="F9" i="223"/>
  <c r="G9" i="223"/>
  <c r="F10" i="223"/>
  <c r="G10" i="223"/>
  <c r="H10" i="223"/>
  <c r="I10" i="223"/>
  <c r="J10" i="223"/>
  <c r="K10" i="223"/>
  <c r="L10" i="223"/>
  <c r="M10" i="223"/>
  <c r="F11" i="223"/>
  <c r="G11" i="223"/>
  <c r="H11" i="223"/>
  <c r="I11" i="223"/>
  <c r="J11" i="223"/>
  <c r="K11" i="223"/>
  <c r="L11" i="223"/>
  <c r="M11" i="223"/>
  <c r="F12" i="223"/>
  <c r="G12" i="223"/>
  <c r="H12" i="223"/>
  <c r="I12" i="223"/>
  <c r="J12" i="223"/>
  <c r="K12" i="223"/>
  <c r="L12" i="223"/>
  <c r="M12" i="223"/>
  <c r="F13" i="223"/>
  <c r="G13" i="223"/>
  <c r="O7" i="223"/>
  <c r="O8" i="223"/>
  <c r="O9" i="223"/>
  <c r="O10" i="223"/>
  <c r="O11" i="223"/>
  <c r="O12" i="223"/>
  <c r="O13" i="223"/>
  <c r="W7" i="223"/>
  <c r="W8" i="223"/>
  <c r="W9" i="223"/>
  <c r="W10" i="223"/>
  <c r="W11" i="223"/>
  <c r="W12" i="223"/>
  <c r="W13" i="223"/>
  <c r="I14" i="223"/>
  <c r="J14" i="223"/>
  <c r="L14" i="223"/>
  <c r="M14" i="223"/>
  <c r="Q7" i="223"/>
  <c r="Q8" i="223"/>
  <c r="Q9" i="223"/>
  <c r="Q10" i="223"/>
  <c r="Q11" i="223"/>
  <c r="Q12" i="223"/>
  <c r="Q13" i="223"/>
  <c r="Q14" i="223"/>
  <c r="F15" i="223"/>
  <c r="G15" i="223"/>
  <c r="H15" i="223"/>
  <c r="F16" i="223"/>
  <c r="G16" i="223"/>
  <c r="H16" i="223"/>
  <c r="J15" i="223"/>
  <c r="K15" i="223"/>
  <c r="L15" i="223"/>
  <c r="M15" i="223"/>
  <c r="J16" i="223"/>
  <c r="K16" i="223"/>
  <c r="L16" i="223"/>
  <c r="M16" i="223"/>
  <c r="F17" i="223"/>
  <c r="G17" i="223"/>
  <c r="H17" i="223"/>
  <c r="I17" i="223"/>
  <c r="J17" i="223"/>
  <c r="K17" i="223"/>
  <c r="L17" i="223"/>
  <c r="M17" i="223"/>
  <c r="F18" i="223"/>
  <c r="G18" i="223"/>
  <c r="H18" i="223"/>
  <c r="I18" i="223"/>
  <c r="J18" i="223"/>
  <c r="K18" i="223"/>
  <c r="L18" i="223"/>
  <c r="M18" i="223"/>
  <c r="O15" i="223"/>
  <c r="O16" i="223"/>
  <c r="O17" i="223"/>
  <c r="O18" i="223"/>
  <c r="F19" i="223"/>
  <c r="G19" i="223"/>
  <c r="H19" i="223"/>
  <c r="J19" i="223"/>
  <c r="K19" i="223"/>
  <c r="N7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P7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F20" i="223"/>
  <c r="G20" i="223"/>
  <c r="H20" i="223"/>
  <c r="I20" i="223"/>
  <c r="J20" i="223"/>
  <c r="K20" i="223"/>
  <c r="M20" i="223"/>
  <c r="N20" i="223"/>
  <c r="O20" i="223"/>
  <c r="P20" i="223"/>
  <c r="O21" i="223"/>
  <c r="P21" i="223"/>
  <c r="O22" i="223"/>
  <c r="P22" i="223"/>
  <c r="O23" i="223"/>
  <c r="P23" i="223"/>
  <c r="O24" i="223"/>
  <c r="P24" i="223"/>
  <c r="O25" i="223"/>
  <c r="P25" i="223"/>
  <c r="F21" i="223"/>
  <c r="G21" i="223"/>
  <c r="I21" i="223"/>
  <c r="J21" i="223"/>
  <c r="L20" i="223"/>
  <c r="L21" i="223"/>
  <c r="G22" i="223"/>
  <c r="H22" i="223"/>
  <c r="J22" i="223"/>
  <c r="K22" i="223"/>
  <c r="L22" i="223"/>
  <c r="M22" i="223"/>
  <c r="F23" i="223"/>
  <c r="H23" i="223"/>
  <c r="I23" i="223"/>
  <c r="J23" i="223"/>
  <c r="K23" i="223"/>
  <c r="L23" i="223"/>
  <c r="M23" i="223"/>
  <c r="N23" i="223"/>
  <c r="R7" i="223"/>
  <c r="R8" i="223"/>
  <c r="R9" i="223"/>
  <c r="R10" i="223"/>
  <c r="R11" i="223"/>
  <c r="R12" i="223"/>
  <c r="R13" i="223"/>
  <c r="R14" i="223"/>
  <c r="R15" i="223"/>
  <c r="R16" i="223"/>
  <c r="R17" i="223"/>
  <c r="R18" i="223"/>
  <c r="R19" i="223"/>
  <c r="R20" i="223"/>
  <c r="R21" i="223"/>
  <c r="R22" i="223"/>
  <c r="R23" i="223"/>
  <c r="G24" i="223"/>
  <c r="H24" i="223"/>
  <c r="I24" i="223"/>
  <c r="J24" i="223"/>
  <c r="K24" i="223"/>
  <c r="L24" i="223"/>
  <c r="M24" i="223"/>
  <c r="N24" i="223"/>
  <c r="F25" i="223"/>
  <c r="I25" i="223"/>
  <c r="J25" i="223"/>
  <c r="I26" i="223"/>
  <c r="J26" i="223"/>
  <c r="L25" i="223"/>
  <c r="M25" i="223"/>
  <c r="R25" i="223"/>
  <c r="S25" i="223"/>
  <c r="T25" i="223"/>
  <c r="F26" i="223"/>
  <c r="G26" i="223"/>
  <c r="M26" i="223"/>
  <c r="N26" i="223"/>
  <c r="O26" i="223"/>
  <c r="R26" i="223"/>
  <c r="S26" i="223"/>
  <c r="R27" i="223"/>
  <c r="S27" i="223"/>
  <c r="R28" i="223"/>
  <c r="S28" i="223"/>
  <c r="R29" i="223"/>
  <c r="S29" i="223"/>
  <c r="R30" i="223"/>
  <c r="S30" i="223"/>
  <c r="R31" i="223"/>
  <c r="S31" i="223"/>
  <c r="R32" i="223"/>
  <c r="S32" i="223"/>
  <c r="R33" i="223"/>
  <c r="S33" i="223"/>
  <c r="R34" i="223"/>
  <c r="S34" i="223"/>
  <c r="R35" i="223"/>
  <c r="S35" i="223"/>
  <c r="R36" i="223"/>
  <c r="S36" i="223"/>
  <c r="R37" i="223"/>
  <c r="S37" i="223"/>
  <c r="R38" i="223"/>
  <c r="S38" i="223"/>
  <c r="R39" i="223"/>
  <c r="S39" i="223"/>
  <c r="R40" i="223"/>
  <c r="S40" i="223"/>
  <c r="R41" i="223"/>
  <c r="S41" i="223"/>
  <c r="R42" i="223"/>
  <c r="S42" i="223"/>
  <c r="R43" i="223"/>
  <c r="S43" i="223"/>
  <c r="R44" i="223"/>
  <c r="S44" i="223"/>
  <c r="R45" i="223"/>
  <c r="S45" i="223"/>
  <c r="R46" i="223"/>
  <c r="S46" i="223"/>
  <c r="R47" i="223"/>
  <c r="S47" i="223"/>
  <c r="R48" i="223"/>
  <c r="S48" i="223"/>
  <c r="R49" i="223"/>
  <c r="S49" i="223"/>
  <c r="R50" i="223"/>
  <c r="S50" i="223"/>
  <c r="H27" i="223"/>
  <c r="I27" i="223"/>
  <c r="K26" i="223"/>
  <c r="K27" i="223"/>
  <c r="O27" i="223"/>
  <c r="P27" i="223"/>
  <c r="G28" i="223"/>
  <c r="I28" i="223"/>
  <c r="J28" i="223"/>
  <c r="M28" i="223"/>
  <c r="F28" i="223"/>
  <c r="F29" i="223"/>
  <c r="L29" i="223"/>
  <c r="N29" i="223"/>
  <c r="O29" i="223"/>
  <c r="P29" i="223"/>
  <c r="O30" i="223"/>
  <c r="P30" i="223"/>
  <c r="O31" i="223"/>
  <c r="P31" i="223"/>
  <c r="O32" i="223"/>
  <c r="P32" i="223"/>
  <c r="O33" i="223"/>
  <c r="P33" i="223"/>
  <c r="O34" i="223"/>
  <c r="P34" i="223"/>
  <c r="O35" i="223"/>
  <c r="P35" i="223"/>
  <c r="O36" i="223"/>
  <c r="P36" i="223"/>
  <c r="I30" i="223"/>
  <c r="K30" i="223"/>
  <c r="M30" i="223"/>
  <c r="N30" i="223"/>
  <c r="F31" i="223"/>
  <c r="G31" i="223"/>
  <c r="H31" i="223"/>
  <c r="I31" i="223"/>
  <c r="F32" i="223"/>
  <c r="G32" i="223"/>
  <c r="J31" i="223"/>
  <c r="J32" i="223"/>
  <c r="L32" i="223"/>
  <c r="F33" i="223"/>
  <c r="G33" i="223"/>
  <c r="H33" i="223"/>
  <c r="J33" i="223"/>
  <c r="K33" i="223"/>
  <c r="L33" i="223"/>
  <c r="F34" i="223"/>
  <c r="G34" i="223"/>
  <c r="H34" i="223"/>
  <c r="I34" i="223"/>
  <c r="J34" i="223"/>
  <c r="K34" i="223"/>
  <c r="L34" i="223"/>
  <c r="N32" i="223"/>
  <c r="N33" i="223"/>
  <c r="N34" i="223"/>
  <c r="N37" i="223"/>
  <c r="O37" i="223"/>
  <c r="P37" i="223"/>
  <c r="N38" i="223"/>
  <c r="O38" i="223"/>
  <c r="P38" i="223"/>
  <c r="N39" i="223"/>
  <c r="O39" i="223"/>
  <c r="P39" i="223"/>
  <c r="M32" i="223"/>
  <c r="M33" i="223"/>
  <c r="M34" i="223"/>
  <c r="M35" i="223"/>
  <c r="M36" i="223"/>
  <c r="M37" i="223"/>
  <c r="M38" i="223"/>
  <c r="F36" i="223"/>
  <c r="F37" i="223"/>
  <c r="F38" i="223"/>
  <c r="F39" i="223"/>
  <c r="H36" i="223"/>
  <c r="H37" i="223"/>
  <c r="H38" i="223"/>
  <c r="H39" i="223"/>
  <c r="J37" i="223"/>
  <c r="J38" i="223"/>
  <c r="J39" i="223"/>
  <c r="L36" i="223"/>
  <c r="L37" i="223"/>
  <c r="L38" i="223"/>
  <c r="L39" i="223"/>
  <c r="I37" i="223"/>
  <c r="I38" i="223"/>
  <c r="I39" i="223"/>
  <c r="I40" i="223"/>
  <c r="K36" i="223"/>
  <c r="K37" i="223"/>
  <c r="K38" i="223"/>
  <c r="K39" i="223"/>
  <c r="K40" i="223"/>
  <c r="H41" i="223"/>
  <c r="I41" i="223"/>
  <c r="H42" i="223"/>
  <c r="I42" i="223"/>
  <c r="H43" i="223"/>
  <c r="I43" i="223"/>
  <c r="K41" i="223"/>
  <c r="L41" i="223"/>
  <c r="M41" i="223"/>
  <c r="K42" i="223"/>
  <c r="L42" i="223"/>
  <c r="M42" i="223"/>
  <c r="K43" i="223"/>
  <c r="L43" i="223"/>
  <c r="M43" i="223"/>
  <c r="N41" i="223"/>
  <c r="N42" i="223"/>
  <c r="N43" i="223"/>
  <c r="N44" i="223"/>
  <c r="K45" i="223"/>
  <c r="L45" i="223"/>
  <c r="M45" i="223"/>
  <c r="N45" i="223"/>
  <c r="F41" i="223"/>
  <c r="F42" i="223"/>
  <c r="F43" i="223"/>
  <c r="F44" i="223"/>
  <c r="F45" i="223"/>
  <c r="F46" i="223"/>
  <c r="H45" i="223"/>
  <c r="H46" i="223"/>
  <c r="J41" i="223"/>
  <c r="J42" i="223"/>
  <c r="J43" i="223"/>
  <c r="J44" i="223"/>
  <c r="J45" i="223"/>
  <c r="J46" i="223"/>
  <c r="O41" i="223"/>
  <c r="O42" i="223"/>
  <c r="O43" i="223"/>
  <c r="O44" i="223"/>
  <c r="O45" i="223"/>
  <c r="O46" i="223"/>
  <c r="I45" i="223"/>
  <c r="I46" i="223"/>
  <c r="I47" i="223"/>
  <c r="K47" i="223"/>
  <c r="L47" i="223"/>
  <c r="N47" i="223"/>
  <c r="O47" i="223"/>
  <c r="N48" i="223"/>
  <c r="O48" i="223"/>
  <c r="N49" i="223"/>
  <c r="O49" i="223"/>
  <c r="N50" i="223"/>
  <c r="O50" i="223"/>
  <c r="H48" i="223"/>
  <c r="I48" i="223"/>
  <c r="J48" i="223"/>
  <c r="K48" i="223"/>
  <c r="L48" i="223"/>
  <c r="I49" i="223"/>
  <c r="J49" i="223"/>
  <c r="K49" i="223"/>
  <c r="L49" i="223"/>
  <c r="I50" i="223"/>
  <c r="J50" i="223"/>
  <c r="K50" i="223"/>
  <c r="L50" i="223"/>
  <c r="I51" i="223"/>
  <c r="J51" i="223"/>
  <c r="K51" i="223"/>
  <c r="L51" i="223"/>
  <c r="I52" i="223"/>
  <c r="J52" i="223"/>
  <c r="K52" i="223"/>
  <c r="L52" i="223"/>
  <c r="I53" i="223"/>
  <c r="J53" i="223"/>
  <c r="K53" i="223"/>
  <c r="L53" i="223"/>
  <c r="H50" i="223"/>
  <c r="H51" i="223"/>
  <c r="H52" i="223"/>
  <c r="S52" i="223"/>
  <c r="R53" i="223"/>
  <c r="S53" i="223"/>
  <c r="R54" i="223"/>
  <c r="S54" i="223"/>
  <c r="R55" i="223"/>
  <c r="S55" i="223"/>
  <c r="R56" i="223"/>
  <c r="S56" i="223"/>
  <c r="R57" i="223"/>
  <c r="S57" i="223"/>
  <c r="G36" i="223"/>
  <c r="G37" i="223"/>
  <c r="G38" i="223"/>
  <c r="G39" i="223"/>
  <c r="G40" i="223"/>
  <c r="G41" i="223"/>
  <c r="G42" i="223"/>
  <c r="G43" i="223"/>
  <c r="G44" i="223"/>
  <c r="G45" i="223"/>
  <c r="G46" i="223"/>
  <c r="G47" i="223"/>
  <c r="G48" i="223"/>
  <c r="G49" i="223"/>
  <c r="G50" i="223"/>
  <c r="G51" i="223"/>
  <c r="G52" i="223"/>
  <c r="G53" i="223"/>
  <c r="G54" i="223"/>
  <c r="H54" i="223"/>
  <c r="I54" i="223"/>
  <c r="J54" i="223"/>
  <c r="K54" i="223"/>
  <c r="L54" i="223"/>
  <c r="H55" i="223"/>
  <c r="I55" i="223"/>
  <c r="J55" i="223"/>
  <c r="K55" i="223"/>
  <c r="L55" i="223"/>
  <c r="H56" i="223"/>
  <c r="I56" i="223"/>
  <c r="J56" i="223"/>
  <c r="K56" i="223"/>
  <c r="L56" i="223"/>
  <c r="Q16" i="223"/>
  <c r="Q17" i="223"/>
  <c r="Q18" i="223"/>
  <c r="Q19" i="223"/>
  <c r="Q20" i="223"/>
  <c r="Q21" i="223"/>
  <c r="Q22" i="223"/>
  <c r="Q23" i="223"/>
  <c r="Q24" i="223"/>
  <c r="Q25" i="223"/>
  <c r="Q26" i="223"/>
  <c r="Q27" i="223"/>
  <c r="Q28" i="223"/>
  <c r="Q29" i="223"/>
  <c r="Q30" i="223"/>
  <c r="Q31" i="223"/>
  <c r="Q32" i="223"/>
  <c r="Q33" i="223"/>
  <c r="Q34" i="223"/>
  <c r="Q35" i="223"/>
  <c r="Q36" i="223"/>
  <c r="Q37" i="223"/>
  <c r="Q38" i="223"/>
  <c r="Q39" i="223"/>
  <c r="Q40" i="223"/>
  <c r="Q41" i="223"/>
  <c r="Q42" i="223"/>
  <c r="Q43" i="223"/>
  <c r="Q44" i="223"/>
  <c r="Q45" i="223"/>
  <c r="Q46" i="223"/>
  <c r="Q47" i="223"/>
  <c r="Q48" i="223"/>
  <c r="Q49" i="223"/>
  <c r="Q50" i="223"/>
  <c r="Q51" i="223"/>
  <c r="Q52" i="223"/>
  <c r="Q53" i="223"/>
  <c r="Q54" i="223"/>
  <c r="Q55" i="223"/>
  <c r="Q56" i="223"/>
  <c r="G56" i="223"/>
  <c r="G57" i="223"/>
  <c r="I57" i="223"/>
  <c r="J57" i="223"/>
  <c r="K57" i="223"/>
  <c r="P41" i="223"/>
  <c r="P42" i="223"/>
  <c r="P43" i="223"/>
  <c r="P44" i="223"/>
  <c r="P45" i="223"/>
  <c r="P46" i="223"/>
  <c r="P47" i="223"/>
  <c r="P48" i="223"/>
  <c r="P49" i="223"/>
  <c r="P50" i="223"/>
  <c r="P51" i="223"/>
  <c r="P52" i="223"/>
  <c r="P53" i="223"/>
  <c r="P54" i="223"/>
  <c r="P55" i="223"/>
  <c r="P56" i="223"/>
  <c r="P57" i="223"/>
  <c r="U7" i="223"/>
  <c r="U8" i="223"/>
  <c r="U9" i="223"/>
  <c r="U10" i="223"/>
  <c r="U11" i="223"/>
  <c r="U12" i="223"/>
  <c r="U13" i="223"/>
  <c r="U14" i="223"/>
  <c r="U15" i="223"/>
  <c r="U16" i="223"/>
  <c r="U17" i="223"/>
  <c r="U18" i="223"/>
  <c r="U19" i="223"/>
  <c r="U20" i="223"/>
  <c r="U21" i="223"/>
  <c r="U22" i="223"/>
  <c r="U23" i="223"/>
  <c r="U24" i="223"/>
  <c r="U25" i="223"/>
  <c r="U26" i="223"/>
  <c r="U27" i="223"/>
  <c r="U28" i="223"/>
  <c r="U29" i="223"/>
  <c r="U30" i="223"/>
  <c r="U31" i="223"/>
  <c r="U32" i="223"/>
  <c r="U33" i="223"/>
  <c r="U34" i="223"/>
  <c r="U35" i="223"/>
  <c r="U36" i="223"/>
  <c r="U37" i="223"/>
  <c r="U38" i="223"/>
  <c r="U39" i="223"/>
  <c r="U40" i="223"/>
  <c r="U41" i="223"/>
  <c r="U42" i="223"/>
  <c r="U43" i="223"/>
  <c r="U44" i="223"/>
  <c r="U45" i="223"/>
  <c r="U46" i="223"/>
  <c r="U47" i="223"/>
  <c r="U48" i="223"/>
  <c r="U49" i="223"/>
  <c r="U50" i="223"/>
  <c r="U51" i="223"/>
  <c r="U52" i="223"/>
  <c r="U53" i="223"/>
  <c r="U54" i="223"/>
  <c r="U55" i="223"/>
  <c r="U56" i="223"/>
  <c r="U57" i="223"/>
  <c r="H58" i="223"/>
  <c r="I58" i="223"/>
  <c r="J58" i="223"/>
  <c r="K58" i="223"/>
  <c r="M47" i="223"/>
  <c r="M48" i="223"/>
  <c r="M49" i="223"/>
  <c r="M50" i="223"/>
  <c r="M51" i="223"/>
  <c r="M52" i="223"/>
  <c r="M53" i="223"/>
  <c r="M54" i="223"/>
  <c r="M55" i="223"/>
  <c r="M56" i="223"/>
  <c r="M57" i="223"/>
  <c r="M58" i="223"/>
  <c r="P58" i="223"/>
  <c r="Q58" i="223"/>
  <c r="R58" i="223"/>
  <c r="S58" i="223"/>
  <c r="I59" i="223"/>
  <c r="J59" i="223"/>
  <c r="L58" i="223"/>
  <c r="L59" i="223"/>
  <c r="H60" i="223"/>
  <c r="I60" i="223"/>
  <c r="J60" i="223"/>
  <c r="L60" i="223"/>
  <c r="M60" i="223"/>
  <c r="F48" i="223"/>
  <c r="F49" i="223"/>
  <c r="F50" i="223"/>
  <c r="F51" i="223"/>
  <c r="F52" i="223"/>
  <c r="F53" i="223"/>
  <c r="F54" i="223"/>
  <c r="F55" i="223"/>
  <c r="F56" i="223"/>
  <c r="F57" i="223"/>
  <c r="F58" i="223"/>
  <c r="F59" i="223"/>
  <c r="F60" i="223"/>
  <c r="F61" i="223"/>
  <c r="H61" i="223"/>
  <c r="I61" i="223"/>
  <c r="J61" i="223"/>
  <c r="K61" i="223"/>
  <c r="L61" i="223"/>
  <c r="F62" i="223"/>
  <c r="G62" i="223"/>
  <c r="H62" i="223"/>
  <c r="I62" i="223"/>
  <c r="J62" i="223"/>
  <c r="K62" i="223"/>
  <c r="L62" i="223"/>
  <c r="N52" i="223"/>
  <c r="N53" i="223"/>
  <c r="N54" i="223"/>
  <c r="N55" i="223"/>
  <c r="N56" i="223"/>
  <c r="N57" i="223"/>
  <c r="N58" i="223"/>
  <c r="N59" i="223"/>
  <c r="N60" i="223"/>
  <c r="N61" i="223"/>
  <c r="N62" i="223"/>
  <c r="P60" i="223"/>
  <c r="P61" i="223"/>
  <c r="P62" i="223"/>
  <c r="M62" i="223"/>
  <c r="M63" i="223"/>
  <c r="L64" i="223"/>
  <c r="O52" i="223"/>
  <c r="O53" i="223"/>
  <c r="O54" i="223"/>
  <c r="O55" i="223"/>
  <c r="O56" i="223"/>
  <c r="O57" i="223"/>
  <c r="O58" i="223"/>
  <c r="O59" i="223"/>
  <c r="O60" i="223"/>
  <c r="O61" i="223"/>
  <c r="O62" i="223"/>
  <c r="O63" i="223"/>
  <c r="O64" i="223"/>
  <c r="Q60" i="223"/>
  <c r="Q61" i="223"/>
  <c r="Q62" i="223"/>
  <c r="Q63" i="223"/>
  <c r="Q64" i="223"/>
  <c r="F65" i="223"/>
  <c r="H65" i="223"/>
  <c r="I65" i="223"/>
  <c r="J65" i="223"/>
  <c r="K65" i="223"/>
  <c r="L65" i="223"/>
  <c r="M65" i="223"/>
  <c r="O65" i="223"/>
  <c r="P65" i="223"/>
  <c r="R60" i="223"/>
  <c r="R61" i="223"/>
  <c r="R62" i="223"/>
  <c r="R63" i="223"/>
  <c r="R64" i="223"/>
  <c r="R65" i="223"/>
  <c r="F66" i="223"/>
  <c r="G66" i="223"/>
  <c r="H66" i="223"/>
  <c r="I66" i="223"/>
  <c r="J66" i="223"/>
  <c r="K66" i="223"/>
  <c r="L66" i="223"/>
  <c r="M66" i="223"/>
  <c r="O66" i="223"/>
  <c r="P66" i="223"/>
  <c r="Q66" i="223"/>
  <c r="R66" i="223"/>
  <c r="O67" i="223"/>
  <c r="P67" i="223"/>
  <c r="Q67" i="223"/>
  <c r="R67" i="223"/>
  <c r="O68" i="223"/>
  <c r="P68" i="223"/>
  <c r="Q68" i="223"/>
  <c r="R68" i="223"/>
  <c r="F67" i="223"/>
  <c r="G67" i="223"/>
  <c r="H67" i="223"/>
  <c r="I67" i="223"/>
  <c r="J67" i="223"/>
  <c r="K67" i="223"/>
  <c r="L67" i="223"/>
  <c r="F68" i="223"/>
  <c r="G68" i="223"/>
  <c r="H68" i="223"/>
  <c r="I68" i="223"/>
  <c r="J68" i="223"/>
  <c r="K68" i="223"/>
  <c r="M68" i="223"/>
  <c r="N64" i="223"/>
  <c r="N65" i="223"/>
  <c r="N66" i="223"/>
  <c r="N67" i="223"/>
  <c r="N68" i="223"/>
  <c r="N69" i="223"/>
  <c r="P69" i="223"/>
  <c r="Q69" i="223"/>
  <c r="P70" i="223"/>
  <c r="Q70" i="223"/>
  <c r="G70" i="223"/>
  <c r="M70" i="223"/>
  <c r="R70" i="223"/>
  <c r="R71" i="223"/>
  <c r="M72" i="223"/>
  <c r="N72" i="223"/>
  <c r="P72" i="223"/>
  <c r="Q72" i="223"/>
  <c r="R72" i="223"/>
  <c r="T27" i="223"/>
  <c r="T28" i="223"/>
  <c r="T29" i="223"/>
  <c r="T30" i="223"/>
  <c r="T31" i="223"/>
  <c r="T32" i="223"/>
  <c r="T33" i="223"/>
  <c r="T34" i="223"/>
  <c r="T35" i="223"/>
  <c r="T36" i="223"/>
  <c r="T37" i="223"/>
  <c r="T38" i="223"/>
  <c r="T39" i="223"/>
  <c r="T40" i="223"/>
  <c r="T41" i="223"/>
  <c r="T42" i="223"/>
  <c r="T43" i="223"/>
  <c r="T44" i="223"/>
  <c r="T45" i="223"/>
  <c r="T46" i="223"/>
  <c r="T47" i="223"/>
  <c r="T48" i="223"/>
  <c r="T49" i="223"/>
  <c r="T50" i="223"/>
  <c r="T51" i="223"/>
  <c r="T52" i="223"/>
  <c r="T53" i="223"/>
  <c r="T54" i="223"/>
  <c r="T55" i="223"/>
  <c r="T56" i="223"/>
  <c r="T57" i="223"/>
  <c r="T58" i="223"/>
  <c r="T59" i="223"/>
  <c r="T60" i="223"/>
  <c r="T61" i="223"/>
  <c r="T62" i="223"/>
  <c r="T63" i="223"/>
  <c r="T64" i="223"/>
  <c r="T65" i="223"/>
  <c r="T66" i="223"/>
  <c r="T67" i="223"/>
  <c r="T68" i="223"/>
  <c r="T69" i="223"/>
  <c r="T70" i="223"/>
  <c r="T71" i="223"/>
  <c r="T72" i="223"/>
  <c r="U59" i="223"/>
  <c r="U60" i="223"/>
  <c r="U61" i="223"/>
  <c r="U62" i="223"/>
  <c r="U63" i="223"/>
  <c r="U64" i="223"/>
  <c r="U65" i="223"/>
  <c r="U66" i="223"/>
  <c r="U67" i="223"/>
  <c r="U68" i="223"/>
  <c r="U69" i="223"/>
  <c r="U70" i="223"/>
  <c r="U71" i="223"/>
  <c r="U72" i="223"/>
  <c r="U73" i="223"/>
  <c r="L74" i="223"/>
  <c r="N74" i="223"/>
  <c r="P74" i="223"/>
  <c r="Q74" i="223"/>
  <c r="P75" i="223"/>
  <c r="Q75" i="223"/>
  <c r="P76" i="223"/>
  <c r="Q76" i="223"/>
  <c r="T74" i="223"/>
  <c r="K75" i="223"/>
  <c r="N75" i="223"/>
  <c r="O75" i="223"/>
  <c r="T75" i="223"/>
  <c r="U75" i="223"/>
  <c r="T76" i="223"/>
  <c r="U76" i="223"/>
  <c r="T77" i="223"/>
  <c r="U77" i="223"/>
  <c r="T78" i="223"/>
  <c r="U78" i="223"/>
  <c r="T79" i="223"/>
  <c r="U79" i="223"/>
  <c r="J74" i="223"/>
  <c r="J75" i="223"/>
  <c r="J76" i="223"/>
  <c r="F77" i="223"/>
  <c r="G77" i="223"/>
  <c r="H77" i="223"/>
  <c r="I77" i="223"/>
  <c r="J77" i="223"/>
  <c r="K77" i="223"/>
  <c r="L77" i="223"/>
  <c r="M77" i="223"/>
  <c r="N77" i="223"/>
  <c r="O77" i="223"/>
  <c r="P77" i="223"/>
  <c r="Q77" i="223"/>
  <c r="F78" i="223"/>
  <c r="G78" i="223"/>
  <c r="H78" i="223"/>
  <c r="I78" i="223"/>
  <c r="J78" i="223"/>
  <c r="K78" i="223"/>
  <c r="L78" i="223"/>
  <c r="M78" i="223"/>
  <c r="N78" i="223"/>
  <c r="O78" i="223"/>
  <c r="P78" i="223"/>
  <c r="Q78" i="223"/>
  <c r="S60" i="223"/>
  <c r="S61" i="223"/>
  <c r="S62" i="223"/>
  <c r="S63" i="223"/>
  <c r="S64" i="223"/>
  <c r="S65" i="223"/>
  <c r="S66" i="223"/>
  <c r="S67" i="223"/>
  <c r="S68" i="223"/>
  <c r="S69" i="223"/>
  <c r="S70" i="223"/>
  <c r="S71" i="223"/>
  <c r="S72" i="223"/>
  <c r="S73" i="223"/>
  <c r="S74" i="223"/>
  <c r="S75" i="223"/>
  <c r="S76" i="223"/>
  <c r="S77" i="223"/>
  <c r="S78" i="223"/>
  <c r="M79" i="223"/>
  <c r="N79" i="223"/>
  <c r="O79" i="223"/>
  <c r="P79" i="223"/>
  <c r="R74" i="223"/>
  <c r="R75" i="223"/>
  <c r="R76" i="223"/>
  <c r="R77" i="223"/>
  <c r="R78" i="223"/>
  <c r="R79" i="223"/>
  <c r="I80" i="223"/>
  <c r="J80" i="223"/>
  <c r="K80" i="223"/>
  <c r="L80" i="223"/>
  <c r="N80" i="223"/>
  <c r="O80" i="223"/>
  <c r="P80" i="223"/>
  <c r="Q80" i="223"/>
  <c r="R80" i="223"/>
  <c r="S80" i="223"/>
  <c r="T80" i="223"/>
  <c r="U80" i="223"/>
  <c r="F81" i="223"/>
  <c r="G81" i="223"/>
  <c r="H81" i="223"/>
  <c r="I81" i="223"/>
  <c r="J81" i="223"/>
  <c r="K81" i="223"/>
  <c r="L81" i="223"/>
  <c r="M81" i="223"/>
  <c r="N81" i="223"/>
  <c r="O81" i="223"/>
  <c r="P81" i="223"/>
  <c r="Q81" i="223"/>
  <c r="R81" i="223"/>
  <c r="S81" i="223"/>
  <c r="T81" i="223"/>
  <c r="U81" i="223"/>
  <c r="F82" i="223"/>
  <c r="G82" i="223"/>
  <c r="H82" i="223"/>
  <c r="I82" i="223"/>
  <c r="J82" i="223"/>
  <c r="K82" i="223"/>
  <c r="L82" i="223"/>
  <c r="M82" i="223"/>
  <c r="N82" i="223"/>
  <c r="O82" i="223"/>
  <c r="P82" i="223"/>
  <c r="Q82" i="223"/>
  <c r="R82" i="223"/>
  <c r="S82" i="223"/>
  <c r="T82" i="223"/>
  <c r="U82" i="223"/>
  <c r="N83" i="223"/>
  <c r="O83" i="223"/>
  <c r="P83" i="223"/>
  <c r="Q83" i="223"/>
  <c r="R83" i="223"/>
  <c r="S83" i="223"/>
  <c r="T83" i="223"/>
  <c r="N84" i="223"/>
  <c r="O84" i="223"/>
  <c r="P84" i="223"/>
  <c r="Q84" i="223"/>
  <c r="R84" i="223"/>
  <c r="S84" i="223"/>
  <c r="T84" i="223"/>
  <c r="U84" i="223"/>
  <c r="N85" i="223"/>
  <c r="O85" i="223"/>
  <c r="P85" i="223"/>
  <c r="Q85" i="223"/>
  <c r="R85" i="223"/>
  <c r="S85" i="223"/>
  <c r="T85" i="223"/>
  <c r="U85" i="223"/>
  <c r="N86" i="223"/>
  <c r="O86" i="223"/>
  <c r="P86" i="223"/>
  <c r="Q86" i="223"/>
  <c r="R86" i="223"/>
  <c r="S86" i="223"/>
  <c r="T86" i="223"/>
  <c r="U86" i="223"/>
  <c r="N87" i="223"/>
  <c r="O87" i="223"/>
  <c r="P87" i="223"/>
  <c r="Q87" i="223"/>
  <c r="R87" i="223"/>
  <c r="S87" i="223"/>
  <c r="T87" i="223"/>
  <c r="U87" i="223"/>
  <c r="N88" i="223"/>
  <c r="O88" i="223"/>
  <c r="P88" i="223"/>
  <c r="Q88" i="223"/>
  <c r="R88" i="223"/>
  <c r="S88" i="223"/>
  <c r="T88" i="223"/>
  <c r="U88" i="223"/>
  <c r="F85" i="223"/>
  <c r="F86" i="223"/>
  <c r="I85" i="223"/>
  <c r="I86" i="223"/>
  <c r="W15" i="223"/>
  <c r="W16" i="223"/>
  <c r="W17" i="223"/>
  <c r="W18" i="223"/>
  <c r="W19" i="223"/>
  <c r="W20" i="223"/>
  <c r="W21" i="223"/>
  <c r="W22" i="223"/>
  <c r="W23" i="223"/>
  <c r="W24" i="223"/>
  <c r="W25" i="223"/>
  <c r="W26" i="223"/>
  <c r="W27" i="223"/>
  <c r="W28" i="223"/>
  <c r="W29" i="223"/>
  <c r="W30" i="223"/>
  <c r="W31" i="223"/>
  <c r="W32" i="223"/>
  <c r="W33" i="223"/>
  <c r="W34" i="223"/>
  <c r="W35" i="223"/>
  <c r="W36" i="223"/>
  <c r="W37" i="223"/>
  <c r="W38" i="223"/>
  <c r="W39" i="223"/>
  <c r="W40" i="223"/>
  <c r="W41" i="223"/>
  <c r="W42" i="223"/>
  <c r="W43" i="223"/>
  <c r="W44" i="223"/>
  <c r="W45" i="223"/>
  <c r="W46" i="223"/>
  <c r="W47" i="223"/>
  <c r="W48" i="223"/>
  <c r="W49" i="223"/>
  <c r="W50" i="223"/>
  <c r="W51" i="223"/>
  <c r="W52" i="223"/>
  <c r="W53" i="223"/>
  <c r="W54" i="223"/>
  <c r="W55" i="223"/>
  <c r="W56" i="223"/>
  <c r="W57" i="223"/>
  <c r="W58" i="223"/>
  <c r="W59" i="223"/>
  <c r="W60" i="223"/>
  <c r="W61" i="223"/>
  <c r="W62" i="223"/>
  <c r="W63" i="223"/>
  <c r="W64" i="223"/>
  <c r="W65" i="223"/>
  <c r="W66" i="223"/>
  <c r="W67" i="223"/>
  <c r="W68" i="223"/>
  <c r="W69" i="223"/>
  <c r="W70" i="223"/>
  <c r="W71" i="223"/>
  <c r="W72" i="223"/>
  <c r="W73" i="223"/>
  <c r="W74" i="223"/>
  <c r="W75" i="223"/>
  <c r="W76" i="223"/>
  <c r="W77" i="223"/>
  <c r="W78" i="223"/>
  <c r="W79" i="223"/>
  <c r="W80" i="223"/>
  <c r="W81" i="223"/>
  <c r="W82" i="223"/>
  <c r="W83" i="223"/>
  <c r="W84" i="223"/>
  <c r="W85" i="223"/>
  <c r="W86" i="223"/>
  <c r="L84" i="223"/>
  <c r="L85" i="223"/>
  <c r="L86" i="223"/>
  <c r="L87" i="223"/>
  <c r="G85" i="223"/>
  <c r="G86" i="223"/>
  <c r="G87" i="223"/>
  <c r="G88" i="223"/>
  <c r="K85" i="223"/>
  <c r="K86" i="223"/>
  <c r="K87" i="223"/>
  <c r="K88" i="223"/>
  <c r="H85" i="223"/>
  <c r="H86" i="223"/>
  <c r="H87" i="223"/>
  <c r="H88" i="223"/>
  <c r="H89" i="223"/>
  <c r="J85" i="223"/>
  <c r="J86" i="223"/>
  <c r="J87" i="223"/>
  <c r="J88" i="223"/>
  <c r="J89" i="223"/>
  <c r="M85" i="223"/>
  <c r="M86" i="223"/>
  <c r="M87" i="223"/>
  <c r="M88" i="223"/>
  <c r="M89" i="223"/>
  <c r="K90" i="223"/>
  <c r="L90" i="223"/>
  <c r="M90" i="223"/>
  <c r="Q90" i="223"/>
  <c r="R90" i="223"/>
  <c r="G91" i="223"/>
  <c r="H91" i="223"/>
  <c r="G92" i="223"/>
  <c r="H92" i="223"/>
  <c r="G93" i="223"/>
  <c r="H93" i="223"/>
  <c r="J91" i="223"/>
  <c r="K91" i="223"/>
  <c r="L91" i="223"/>
  <c r="M91" i="223"/>
  <c r="J92" i="223"/>
  <c r="K92" i="223"/>
  <c r="L92" i="223"/>
  <c r="M92" i="223"/>
  <c r="P91" i="223"/>
  <c r="Q91" i="223"/>
  <c r="P92" i="223"/>
  <c r="Q92" i="223"/>
  <c r="P93" i="223"/>
  <c r="Q93" i="223"/>
  <c r="P94" i="223"/>
  <c r="Q94" i="223"/>
  <c r="P95" i="223"/>
  <c r="Q95" i="223"/>
  <c r="P96" i="223"/>
  <c r="Q96" i="223"/>
  <c r="P97" i="223"/>
  <c r="Q97" i="223"/>
  <c r="P98" i="223"/>
  <c r="Q98" i="223"/>
  <c r="R91" i="223"/>
  <c r="S91" i="223"/>
  <c r="R92" i="223"/>
  <c r="S92" i="223"/>
  <c r="R93" i="223"/>
  <c r="S93" i="223"/>
  <c r="R94" i="223"/>
  <c r="S94" i="223"/>
  <c r="R95" i="223"/>
  <c r="S95" i="223"/>
  <c r="R96" i="223"/>
  <c r="S96" i="223"/>
  <c r="R97" i="223"/>
  <c r="S97" i="223"/>
  <c r="R98" i="223"/>
  <c r="S98" i="223"/>
  <c r="R99" i="223"/>
  <c r="S99" i="223"/>
  <c r="K93" i="223"/>
  <c r="L93" i="223"/>
  <c r="I88" i="223"/>
  <c r="I89" i="223"/>
  <c r="I90" i="223"/>
  <c r="I91" i="223"/>
  <c r="I92" i="223"/>
  <c r="I93" i="223"/>
  <c r="I94" i="223"/>
  <c r="L94" i="223"/>
  <c r="M94" i="223"/>
  <c r="L95" i="223"/>
  <c r="M95" i="223"/>
  <c r="L96" i="223"/>
  <c r="M96" i="223"/>
  <c r="L97" i="223"/>
  <c r="M97" i="223"/>
  <c r="L98" i="223"/>
  <c r="M98" i="223"/>
  <c r="W88" i="223"/>
  <c r="W89" i="223"/>
  <c r="W90" i="223"/>
  <c r="W91" i="223"/>
  <c r="W92" i="223"/>
  <c r="W93" i="223"/>
  <c r="W94" i="223"/>
  <c r="H95" i="223"/>
  <c r="I95" i="223"/>
  <c r="H96" i="223"/>
  <c r="I96" i="223"/>
  <c r="H97" i="223"/>
  <c r="I97" i="223"/>
  <c r="H98" i="223"/>
  <c r="I98" i="223"/>
  <c r="H99" i="223"/>
  <c r="I99" i="223"/>
  <c r="O91" i="223"/>
  <c r="O92" i="223"/>
  <c r="O93" i="223"/>
  <c r="O94" i="223"/>
  <c r="O95" i="223"/>
  <c r="O96" i="223"/>
  <c r="U90" i="223"/>
  <c r="U91" i="223"/>
  <c r="U92" i="223"/>
  <c r="U93" i="223"/>
  <c r="U94" i="223"/>
  <c r="U95" i="223"/>
  <c r="U96" i="223"/>
  <c r="U97" i="223"/>
  <c r="F91" i="223"/>
  <c r="F92" i="223"/>
  <c r="F93" i="223"/>
  <c r="F94" i="223"/>
  <c r="F95" i="223"/>
  <c r="F96" i="223"/>
  <c r="F97" i="223"/>
  <c r="F98" i="223"/>
  <c r="V7" i="223"/>
  <c r="V8" i="223"/>
  <c r="V9" i="223"/>
  <c r="V10" i="223"/>
  <c r="V11" i="223"/>
  <c r="V12" i="223"/>
  <c r="V13" i="223"/>
  <c r="V14" i="223"/>
  <c r="V15" i="223"/>
  <c r="V16" i="223"/>
  <c r="V17" i="223"/>
  <c r="V18" i="223"/>
  <c r="V19" i="223"/>
  <c r="V20" i="223"/>
  <c r="V21" i="223"/>
  <c r="V22" i="223"/>
  <c r="V23" i="223"/>
  <c r="V24" i="223"/>
  <c r="V25" i="223"/>
  <c r="V26" i="223"/>
  <c r="V27" i="223"/>
  <c r="V28" i="223"/>
  <c r="V29" i="223"/>
  <c r="V30" i="223"/>
  <c r="V31" i="223"/>
  <c r="V32" i="223"/>
  <c r="V33" i="223"/>
  <c r="V34" i="223"/>
  <c r="V35" i="223"/>
  <c r="V36" i="223"/>
  <c r="V37" i="223"/>
  <c r="V38" i="223"/>
  <c r="V39" i="223"/>
  <c r="V40" i="223"/>
  <c r="V41" i="223"/>
  <c r="V42" i="223"/>
  <c r="V43" i="223"/>
  <c r="V44" i="223"/>
  <c r="V45" i="223"/>
  <c r="V46" i="223"/>
  <c r="V47" i="223"/>
  <c r="V48" i="223"/>
  <c r="V49" i="223"/>
  <c r="V50" i="223"/>
  <c r="V51" i="223"/>
  <c r="V52" i="223"/>
  <c r="V53" i="223"/>
  <c r="V54" i="223"/>
  <c r="V55" i="223"/>
  <c r="V56" i="223"/>
  <c r="V57" i="223"/>
  <c r="V58" i="223"/>
  <c r="V59" i="223"/>
  <c r="V60" i="223"/>
  <c r="V61" i="223"/>
  <c r="V62" i="223"/>
  <c r="V63" i="223"/>
  <c r="V64" i="223"/>
  <c r="V65" i="223"/>
  <c r="V66" i="223"/>
  <c r="V67" i="223"/>
  <c r="V68" i="223"/>
  <c r="V69" i="223"/>
  <c r="V70" i="223"/>
  <c r="V71" i="223"/>
  <c r="V72" i="223"/>
  <c r="V73" i="223"/>
  <c r="V74" i="223"/>
  <c r="V75" i="223"/>
  <c r="V76" i="223"/>
  <c r="V77" i="223"/>
  <c r="V78" i="223"/>
  <c r="V79" i="223"/>
  <c r="V80" i="223"/>
  <c r="V81" i="223"/>
  <c r="V82" i="223"/>
  <c r="V83" i="223"/>
  <c r="V84" i="223"/>
  <c r="V85" i="223"/>
  <c r="V86" i="223"/>
  <c r="V87" i="223"/>
  <c r="V88" i="223"/>
  <c r="V89" i="223"/>
  <c r="V90" i="223"/>
  <c r="V91" i="223"/>
  <c r="V92" i="223"/>
  <c r="V93" i="223"/>
  <c r="V94" i="223"/>
  <c r="V95" i="223"/>
  <c r="V96" i="223"/>
  <c r="V97" i="223"/>
  <c r="V98" i="223"/>
  <c r="K95" i="223"/>
  <c r="K96" i="223"/>
  <c r="K97" i="223"/>
  <c r="K98" i="223"/>
  <c r="K99" i="223"/>
  <c r="N90" i="223"/>
  <c r="N91" i="223"/>
  <c r="N92" i="223"/>
  <c r="N93" i="223"/>
  <c r="N94" i="223"/>
  <c r="N95" i="223"/>
  <c r="N96" i="223"/>
  <c r="N97" i="223"/>
  <c r="N98" i="223"/>
  <c r="N99" i="223"/>
  <c r="U99" i="223"/>
  <c r="W99" i="223"/>
  <c r="G95" i="223"/>
  <c r="G96" i="223"/>
  <c r="G97" i="223"/>
  <c r="G98" i="223"/>
  <c r="G99" i="223"/>
  <c r="G100" i="223"/>
  <c r="J95" i="223"/>
  <c r="J96" i="223"/>
  <c r="J97" i="223"/>
  <c r="J98" i="223"/>
  <c r="J99" i="223"/>
  <c r="J100" i="223"/>
  <c r="M100" i="223"/>
  <c r="N100" i="223"/>
  <c r="P100" i="223"/>
  <c r="Q100" i="223"/>
  <c r="R100" i="223"/>
  <c r="T90" i="223"/>
  <c r="T91" i="223"/>
  <c r="T92" i="223"/>
  <c r="T93" i="223"/>
  <c r="T94" i="223"/>
  <c r="T95" i="223"/>
  <c r="T96" i="223"/>
  <c r="T97" i="223"/>
  <c r="T98" i="223"/>
  <c r="T99" i="223"/>
  <c r="T100" i="223"/>
  <c r="G101" i="223"/>
  <c r="H101" i="223"/>
  <c r="I101" i="223"/>
  <c r="J101" i="223"/>
  <c r="L101" i="223"/>
  <c r="M101" i="223"/>
  <c r="O98" i="223"/>
  <c r="O99" i="223"/>
  <c r="O100" i="223"/>
  <c r="O101" i="223"/>
  <c r="V100" i="223"/>
  <c r="V101" i="223"/>
  <c r="F102" i="223"/>
  <c r="G102" i="223"/>
  <c r="H102" i="223"/>
  <c r="I102" i="223"/>
  <c r="J102" i="223"/>
  <c r="K102" i="223"/>
  <c r="L102" i="223"/>
  <c r="R102" i="223"/>
  <c r="S102" i="223"/>
  <c r="T102" i="223"/>
  <c r="U102" i="223"/>
  <c r="W102" i="223"/>
  <c r="M103" i="223"/>
  <c r="Q102" i="223"/>
  <c r="Q103" i="223"/>
  <c r="E7" i="223"/>
  <c r="E8" i="223"/>
  <c r="E9" i="223"/>
  <c r="E10" i="223"/>
  <c r="E11" i="223"/>
  <c r="E12" i="223"/>
  <c r="E13" i="223"/>
  <c r="E14" i="223"/>
  <c r="E15" i="223"/>
  <c r="E16" i="223"/>
  <c r="E17" i="223"/>
  <c r="E18" i="223"/>
  <c r="E19" i="223"/>
  <c r="E20" i="223"/>
  <c r="E21" i="223"/>
  <c r="E22" i="223"/>
  <c r="E23" i="223"/>
  <c r="E24" i="223"/>
  <c r="E25" i="223"/>
  <c r="E26" i="223"/>
  <c r="E27" i="223"/>
  <c r="E28" i="223"/>
  <c r="E29" i="223"/>
  <c r="E30" i="223"/>
  <c r="E31" i="223"/>
  <c r="E32" i="223"/>
  <c r="E33" i="223"/>
  <c r="E34" i="223"/>
  <c r="E35" i="223"/>
  <c r="E36" i="223"/>
  <c r="E37" i="223"/>
  <c r="E38" i="223"/>
  <c r="E39" i="223"/>
  <c r="E40" i="223"/>
  <c r="E41" i="223"/>
  <c r="E42" i="223"/>
  <c r="E43" i="223"/>
  <c r="E44" i="223"/>
  <c r="E45" i="223"/>
  <c r="E46" i="223"/>
  <c r="E47" i="223"/>
  <c r="E48" i="223"/>
  <c r="E49" i="223"/>
  <c r="E50" i="223"/>
  <c r="E51" i="223"/>
  <c r="E52" i="223"/>
  <c r="E53" i="223"/>
  <c r="E54" i="223"/>
  <c r="E55" i="223"/>
  <c r="E56" i="223"/>
  <c r="E57" i="223"/>
  <c r="E58" i="223"/>
  <c r="E59" i="223"/>
  <c r="E60" i="223"/>
  <c r="E61" i="223"/>
  <c r="E62" i="223"/>
  <c r="E63" i="223"/>
  <c r="E64" i="223"/>
  <c r="E65" i="223"/>
  <c r="E66" i="223"/>
  <c r="E67" i="223"/>
  <c r="E68" i="223"/>
  <c r="E69" i="223"/>
  <c r="E70" i="223"/>
  <c r="E71" i="223"/>
  <c r="E72" i="223"/>
  <c r="E73" i="223"/>
  <c r="E74" i="223"/>
  <c r="E75" i="223"/>
  <c r="E76" i="223"/>
  <c r="E77" i="223"/>
  <c r="E78" i="223"/>
  <c r="E79" i="223"/>
  <c r="E80" i="223"/>
  <c r="E81" i="223"/>
  <c r="E82" i="223"/>
  <c r="E83" i="223"/>
  <c r="E84" i="223"/>
  <c r="E85" i="223"/>
  <c r="E86" i="223"/>
  <c r="E87" i="223"/>
  <c r="E88" i="223"/>
  <c r="E89" i="223"/>
  <c r="E90" i="223"/>
  <c r="E91" i="223"/>
  <c r="E92" i="223"/>
  <c r="E93" i="223"/>
  <c r="E94" i="223"/>
  <c r="E95" i="223"/>
  <c r="E96" i="223"/>
  <c r="E97" i="223"/>
  <c r="E98" i="223"/>
  <c r="E99" i="223"/>
  <c r="E100" i="223"/>
  <c r="E101" i="223"/>
  <c r="E102" i="223"/>
  <c r="E103" i="223"/>
  <c r="E104" i="223"/>
  <c r="L104" i="223"/>
  <c r="N103" i="223"/>
  <c r="N104" i="223"/>
  <c r="P102" i="223"/>
  <c r="P103" i="223"/>
  <c r="P104" i="223"/>
  <c r="R104" i="223"/>
  <c r="E105" i="223"/>
  <c r="F105" i="223"/>
  <c r="G105" i="223"/>
  <c r="H105" i="223"/>
  <c r="I105" i="223"/>
  <c r="J105" i="223"/>
  <c r="K105" i="223"/>
  <c r="L105" i="223"/>
  <c r="M105" i="223"/>
  <c r="N105" i="223"/>
  <c r="O105" i="223"/>
  <c r="P105" i="223"/>
  <c r="Q105" i="223"/>
  <c r="R105" i="223"/>
  <c r="S105" i="223"/>
  <c r="T105" i="223"/>
  <c r="E106" i="223"/>
  <c r="F106" i="223"/>
  <c r="G106" i="223"/>
  <c r="H106" i="223"/>
  <c r="I106" i="223"/>
  <c r="J106" i="223"/>
  <c r="K106" i="223"/>
  <c r="L106" i="223"/>
  <c r="M106" i="223"/>
  <c r="N106" i="223"/>
  <c r="O106" i="223"/>
  <c r="P106" i="223"/>
  <c r="Q106" i="223"/>
  <c r="R106" i="223"/>
  <c r="S106" i="223"/>
  <c r="T106" i="223"/>
  <c r="W105" i="223"/>
  <c r="W106" i="223"/>
  <c r="E107" i="223"/>
  <c r="F107" i="223"/>
  <c r="G107" i="223"/>
  <c r="H107" i="223"/>
  <c r="J107" i="223"/>
  <c r="K107" i="223"/>
  <c r="L107" i="223"/>
  <c r="M107" i="223"/>
  <c r="O107" i="223"/>
  <c r="P107" i="223"/>
  <c r="Q107" i="223"/>
  <c r="R107" i="223"/>
  <c r="S107" i="223"/>
  <c r="Q108" i="223"/>
  <c r="R108" i="223"/>
  <c r="S108" i="223"/>
  <c r="Q109" i="223"/>
  <c r="R109" i="223"/>
  <c r="S109" i="223"/>
  <c r="Q110" i="223"/>
  <c r="R110" i="223"/>
  <c r="S110" i="223"/>
  <c r="Q111" i="223"/>
  <c r="R111" i="223"/>
  <c r="S111" i="223"/>
  <c r="Q112" i="223"/>
  <c r="R112" i="223"/>
  <c r="S112" i="223"/>
  <c r="Q113" i="223"/>
  <c r="R113" i="223"/>
  <c r="S113" i="223"/>
  <c r="Q114" i="223"/>
  <c r="R114" i="223"/>
  <c r="S114" i="223"/>
  <c r="Q115" i="223"/>
  <c r="R115" i="223"/>
  <c r="S115" i="223"/>
  <c r="Q116" i="223"/>
  <c r="R116" i="223"/>
  <c r="S116" i="223"/>
  <c r="V103" i="223"/>
  <c r="V104" i="223"/>
  <c r="V105" i="223"/>
  <c r="V106" i="223"/>
  <c r="V107" i="223"/>
  <c r="E108" i="223"/>
  <c r="F108" i="223"/>
  <c r="G108" i="223"/>
  <c r="H108" i="223"/>
  <c r="I108" i="223"/>
  <c r="J108" i="223"/>
  <c r="K108" i="223"/>
  <c r="L108" i="223"/>
  <c r="M108" i="223"/>
  <c r="E109" i="223"/>
  <c r="F109" i="223"/>
  <c r="G109" i="223"/>
  <c r="H109" i="223"/>
  <c r="I109" i="223"/>
  <c r="J109" i="223"/>
  <c r="K109" i="223"/>
  <c r="L109" i="223"/>
  <c r="M109" i="223"/>
  <c r="E110" i="223"/>
  <c r="F110" i="223"/>
  <c r="G110" i="223"/>
  <c r="H110" i="223"/>
  <c r="I110" i="223"/>
  <c r="J110" i="223"/>
  <c r="K110" i="223"/>
  <c r="L110" i="223"/>
  <c r="M110" i="223"/>
  <c r="N108" i="223"/>
  <c r="O108" i="223"/>
  <c r="P108" i="223"/>
  <c r="N109" i="223"/>
  <c r="O109" i="223"/>
  <c r="P109" i="223"/>
  <c r="N110" i="223"/>
  <c r="O110" i="223"/>
  <c r="P110" i="223"/>
  <c r="N111" i="223"/>
  <c r="O111" i="223"/>
  <c r="P111" i="223"/>
  <c r="N112" i="223"/>
  <c r="O112" i="223"/>
  <c r="P112" i="223"/>
  <c r="N113" i="223"/>
  <c r="O113" i="223"/>
  <c r="P113" i="223"/>
  <c r="V108" i="223"/>
  <c r="W108" i="223"/>
  <c r="V109" i="223"/>
  <c r="W109" i="223"/>
  <c r="V110" i="223"/>
  <c r="W110" i="223"/>
  <c r="V111" i="223"/>
  <c r="W111" i="223"/>
  <c r="V112" i="223"/>
  <c r="W112" i="223"/>
  <c r="V113" i="223"/>
  <c r="W113" i="223"/>
  <c r="V114" i="223"/>
  <c r="W114" i="223"/>
  <c r="V115" i="223"/>
  <c r="W115" i="223"/>
  <c r="V116" i="223"/>
  <c r="W116" i="223"/>
  <c r="V117" i="223"/>
  <c r="W117" i="223"/>
  <c r="E111" i="223"/>
  <c r="F111" i="223"/>
  <c r="G111" i="223"/>
  <c r="H111" i="223"/>
  <c r="I111" i="223"/>
  <c r="J111" i="223"/>
  <c r="K111" i="223"/>
  <c r="L111" i="223"/>
  <c r="E112" i="223"/>
  <c r="F112" i="223"/>
  <c r="G112" i="223"/>
  <c r="H112" i="223"/>
  <c r="I112" i="223"/>
  <c r="J112" i="223"/>
  <c r="K112" i="223"/>
  <c r="L112" i="223"/>
  <c r="M112" i="223"/>
  <c r="E113" i="223"/>
  <c r="F113" i="223"/>
  <c r="G113" i="223"/>
  <c r="H113" i="223"/>
  <c r="I113" i="223"/>
  <c r="J113" i="223"/>
  <c r="K113" i="223"/>
  <c r="L113" i="223"/>
  <c r="E114" i="223"/>
  <c r="F114" i="223"/>
  <c r="G114" i="223"/>
  <c r="H114" i="223"/>
  <c r="I114" i="223"/>
  <c r="J114" i="223"/>
  <c r="K114" i="223"/>
  <c r="L114" i="223"/>
  <c r="M114" i="223"/>
  <c r="N114" i="223"/>
  <c r="O114" i="223"/>
  <c r="P114" i="223"/>
  <c r="L115" i="223"/>
  <c r="M115" i="223"/>
  <c r="N115" i="223"/>
  <c r="O115" i="223"/>
  <c r="P115" i="223"/>
  <c r="E115" i="223"/>
  <c r="F115" i="223"/>
  <c r="G115" i="223"/>
  <c r="H115" i="223"/>
  <c r="I115" i="223"/>
  <c r="J115" i="223"/>
  <c r="E116" i="223"/>
  <c r="F116" i="223"/>
  <c r="G116" i="223"/>
  <c r="H116" i="223"/>
  <c r="I116" i="223"/>
  <c r="J116" i="223"/>
  <c r="K116" i="223"/>
  <c r="L116" i="223"/>
  <c r="M116" i="223"/>
  <c r="N116" i="223"/>
  <c r="O116" i="223"/>
  <c r="U105" i="223"/>
  <c r="U106" i="223"/>
  <c r="U107" i="223"/>
  <c r="U108" i="223"/>
  <c r="U109" i="223"/>
  <c r="U110" i="223"/>
  <c r="U111" i="223"/>
  <c r="U112" i="223"/>
  <c r="U113" i="223"/>
  <c r="U114" i="223"/>
  <c r="U115" i="223"/>
  <c r="U116" i="223"/>
  <c r="E117" i="223"/>
  <c r="F117" i="223"/>
  <c r="G117" i="223"/>
  <c r="H117" i="223"/>
  <c r="I117" i="223"/>
  <c r="K117" i="223"/>
  <c r="L117" i="223"/>
  <c r="M117" i="223"/>
  <c r="N117" i="223"/>
  <c r="O117" i="223"/>
  <c r="P117" i="223"/>
  <c r="Q117" i="223"/>
  <c r="R117" i="223"/>
  <c r="T108" i="223"/>
  <c r="T109" i="223"/>
  <c r="T110" i="223"/>
  <c r="T111" i="223"/>
  <c r="T112" i="223"/>
  <c r="T113" i="223"/>
  <c r="T114" i="223"/>
  <c r="T115" i="223"/>
  <c r="T116" i="223"/>
  <c r="T117" i="223"/>
  <c r="E118" i="223"/>
  <c r="F118" i="223"/>
  <c r="H118" i="223"/>
  <c r="I118" i="223"/>
  <c r="J118" i="223"/>
  <c r="K118" i="223"/>
  <c r="L118" i="223"/>
  <c r="M118" i="223"/>
  <c r="N118" i="223"/>
  <c r="O118" i="223"/>
  <c r="P118" i="223"/>
  <c r="Q118" i="223"/>
  <c r="R118" i="223"/>
  <c r="S118" i="223"/>
  <c r="T118" i="223"/>
  <c r="U118" i="223"/>
  <c r="V118" i="223"/>
  <c r="W118" i="223"/>
  <c r="D8" i="224"/>
  <c r="D9" i="224"/>
  <c r="D119" i="224" s="1"/>
  <c r="D10" i="224"/>
  <c r="D11" i="224"/>
  <c r="D12" i="224"/>
  <c r="D13" i="224"/>
  <c r="D14" i="224"/>
  <c r="D15" i="224"/>
  <c r="D16" i="224"/>
  <c r="D17" i="224"/>
  <c r="D18" i="224"/>
  <c r="D19" i="224"/>
  <c r="D20" i="224"/>
  <c r="D21" i="224"/>
  <c r="D22" i="224"/>
  <c r="D23" i="224"/>
  <c r="D24" i="224"/>
  <c r="D25" i="224"/>
  <c r="D26" i="224"/>
  <c r="D27" i="224"/>
  <c r="D28" i="224"/>
  <c r="D29" i="224"/>
  <c r="D30" i="224"/>
  <c r="D31" i="224"/>
  <c r="D32" i="224"/>
  <c r="D33" i="224"/>
  <c r="D34" i="224"/>
  <c r="D35" i="224"/>
  <c r="D36" i="224"/>
  <c r="D37" i="224"/>
  <c r="D38" i="224"/>
  <c r="D39" i="224"/>
  <c r="D40" i="224"/>
  <c r="D41" i="224"/>
  <c r="D42" i="224"/>
  <c r="D43" i="224"/>
  <c r="D44" i="224"/>
  <c r="D45" i="224"/>
  <c r="D46" i="224"/>
  <c r="D47" i="224"/>
  <c r="D48" i="224"/>
  <c r="D49" i="224"/>
  <c r="D50" i="224"/>
  <c r="D51" i="224"/>
  <c r="D52" i="224"/>
  <c r="D53" i="224"/>
  <c r="D54" i="224"/>
  <c r="D55" i="224"/>
  <c r="D56" i="224"/>
  <c r="D57" i="224"/>
  <c r="D58" i="224"/>
  <c r="D59" i="224"/>
  <c r="D60" i="224"/>
  <c r="D61" i="224"/>
  <c r="D62" i="224"/>
  <c r="D63" i="224"/>
  <c r="D64" i="224"/>
  <c r="D65" i="224"/>
  <c r="D66" i="224"/>
  <c r="D67" i="224"/>
  <c r="D68" i="224"/>
  <c r="D69" i="224"/>
  <c r="D70" i="224"/>
  <c r="D71" i="224"/>
  <c r="D72" i="224"/>
  <c r="D73" i="224"/>
  <c r="D74" i="224"/>
  <c r="D75" i="224"/>
  <c r="D76" i="224"/>
  <c r="D77" i="224"/>
  <c r="D78" i="224"/>
  <c r="D79" i="224"/>
  <c r="D80" i="224"/>
  <c r="D81" i="224"/>
  <c r="D82" i="224"/>
  <c r="D83" i="224"/>
  <c r="D84" i="224"/>
  <c r="D85" i="224"/>
  <c r="D86" i="224"/>
  <c r="D87" i="224"/>
  <c r="D88" i="224"/>
  <c r="D89" i="224"/>
  <c r="D90" i="224"/>
  <c r="D91" i="224"/>
  <c r="D92" i="224"/>
  <c r="D93" i="224"/>
  <c r="D94" i="224"/>
  <c r="D95" i="224"/>
  <c r="D96" i="224"/>
  <c r="D97" i="224"/>
  <c r="D98" i="224"/>
  <c r="D99" i="224"/>
  <c r="D100" i="224"/>
  <c r="D101" i="224"/>
  <c r="D102" i="224"/>
  <c r="D103" i="224"/>
  <c r="D104" i="224"/>
  <c r="D105" i="224"/>
  <c r="D106" i="224"/>
  <c r="D107" i="224"/>
  <c r="D108" i="224"/>
  <c r="D109" i="224"/>
  <c r="D110" i="224"/>
  <c r="D111" i="224"/>
  <c r="D112" i="224"/>
  <c r="D113" i="224"/>
  <c r="D114" i="224"/>
  <c r="D115" i="224"/>
  <c r="D116" i="224"/>
  <c r="D117" i="224"/>
  <c r="D118" i="224"/>
  <c r="D7" i="224"/>
  <c r="E119" i="224"/>
  <c r="G7" i="224"/>
  <c r="I7" i="224"/>
  <c r="I8" i="224"/>
  <c r="L7" i="224"/>
  <c r="L8" i="224"/>
  <c r="R7" i="224"/>
  <c r="R8" i="224"/>
  <c r="S7" i="224"/>
  <c r="S8" i="224"/>
  <c r="S9" i="224"/>
  <c r="S10" i="224"/>
  <c r="I10" i="224"/>
  <c r="I11" i="224"/>
  <c r="I12" i="224"/>
  <c r="K8" i="224"/>
  <c r="K9" i="224"/>
  <c r="K10" i="224"/>
  <c r="K11" i="224"/>
  <c r="K12" i="224"/>
  <c r="N7" i="224"/>
  <c r="N8" i="224"/>
  <c r="N9" i="224"/>
  <c r="N10" i="224"/>
  <c r="N11" i="224"/>
  <c r="N12" i="224"/>
  <c r="P8" i="224"/>
  <c r="P9" i="224"/>
  <c r="P10" i="224"/>
  <c r="P11" i="224"/>
  <c r="P12" i="224"/>
  <c r="W7" i="224"/>
  <c r="W8" i="224"/>
  <c r="W9" i="224"/>
  <c r="W10" i="224"/>
  <c r="W11" i="224"/>
  <c r="W12" i="224"/>
  <c r="H7" i="224"/>
  <c r="H8" i="224"/>
  <c r="H9" i="224"/>
  <c r="H10" i="224"/>
  <c r="H11" i="224"/>
  <c r="H12" i="224"/>
  <c r="H13" i="224"/>
  <c r="J7" i="224"/>
  <c r="J8" i="224"/>
  <c r="J9" i="224"/>
  <c r="J10" i="224"/>
  <c r="J11" i="224"/>
  <c r="J12" i="224"/>
  <c r="J13" i="224"/>
  <c r="S12" i="224"/>
  <c r="S13" i="224"/>
  <c r="K14" i="224"/>
  <c r="M7" i="224"/>
  <c r="M8" i="224"/>
  <c r="M9" i="224"/>
  <c r="M10" i="224"/>
  <c r="M11" i="224"/>
  <c r="M12" i="224"/>
  <c r="M13" i="224"/>
  <c r="M14" i="224"/>
  <c r="Q7" i="224"/>
  <c r="Q8" i="224"/>
  <c r="Q9" i="224"/>
  <c r="Q10" i="224"/>
  <c r="Q11" i="224"/>
  <c r="Q12" i="224"/>
  <c r="Q13" i="224"/>
  <c r="Q14" i="224"/>
  <c r="F8" i="224"/>
  <c r="F9" i="224"/>
  <c r="F10" i="224"/>
  <c r="F11" i="224"/>
  <c r="F12" i="224"/>
  <c r="F13" i="224"/>
  <c r="F14" i="224"/>
  <c r="F15" i="224"/>
  <c r="L10" i="224"/>
  <c r="L11" i="224"/>
  <c r="L12" i="224"/>
  <c r="L13" i="224"/>
  <c r="L14" i="224"/>
  <c r="L15" i="224"/>
  <c r="P14" i="224"/>
  <c r="P15" i="224"/>
  <c r="R10" i="224"/>
  <c r="R11" i="224"/>
  <c r="R12" i="224"/>
  <c r="R13" i="224"/>
  <c r="R14" i="224"/>
  <c r="R15" i="224"/>
  <c r="M16" i="224"/>
  <c r="O8" i="224"/>
  <c r="O9" i="224"/>
  <c r="O10" i="224"/>
  <c r="O11" i="224"/>
  <c r="O12" i="224"/>
  <c r="O13" i="224"/>
  <c r="O14" i="224"/>
  <c r="O15" i="224"/>
  <c r="O16" i="224"/>
  <c r="P16" i="224"/>
  <c r="Q16" i="224"/>
  <c r="R16" i="224"/>
  <c r="P17" i="224"/>
  <c r="Q17" i="224"/>
  <c r="R17" i="224"/>
  <c r="J15" i="224"/>
  <c r="J16" i="224"/>
  <c r="J17" i="224"/>
  <c r="J18" i="224"/>
  <c r="O18" i="224"/>
  <c r="P18" i="224"/>
  <c r="Q18" i="224"/>
  <c r="R18" i="224"/>
  <c r="W15" i="224"/>
  <c r="W16" i="224"/>
  <c r="W17" i="224"/>
  <c r="W18" i="224"/>
  <c r="K16" i="224"/>
  <c r="K17" i="224"/>
  <c r="K18" i="224"/>
  <c r="K19" i="224"/>
  <c r="O19" i="224"/>
  <c r="P19" i="224"/>
  <c r="O20" i="224"/>
  <c r="P20" i="224"/>
  <c r="F17" i="224"/>
  <c r="F18" i="224"/>
  <c r="F19" i="224"/>
  <c r="F20" i="224"/>
  <c r="J20" i="224"/>
  <c r="K20" i="224"/>
  <c r="M18" i="224"/>
  <c r="M19" i="224"/>
  <c r="M20" i="224"/>
  <c r="M21" i="224"/>
  <c r="O22" i="224"/>
  <c r="Q20" i="224"/>
  <c r="Q21" i="224"/>
  <c r="Q22" i="224"/>
  <c r="P23" i="224"/>
  <c r="Q23" i="224"/>
  <c r="J23" i="224"/>
  <c r="J24" i="224"/>
  <c r="L17" i="224"/>
  <c r="L18" i="224"/>
  <c r="L19" i="224"/>
  <c r="L20" i="224"/>
  <c r="L21" i="224"/>
  <c r="L22" i="224"/>
  <c r="L23" i="224"/>
  <c r="L24" i="224"/>
  <c r="N14" i="224"/>
  <c r="N15" i="224"/>
  <c r="N16" i="224"/>
  <c r="N17" i="224"/>
  <c r="N18" i="224"/>
  <c r="N19" i="224"/>
  <c r="N20" i="224"/>
  <c r="N21" i="224"/>
  <c r="N22" i="224"/>
  <c r="N23" i="224"/>
  <c r="N24" i="224"/>
  <c r="O24" i="224"/>
  <c r="P24" i="224"/>
  <c r="Q24" i="224"/>
  <c r="O25" i="224"/>
  <c r="P25" i="224"/>
  <c r="Q25" i="224"/>
  <c r="O26" i="224"/>
  <c r="P26" i="224"/>
  <c r="Q26" i="224"/>
  <c r="I14" i="224"/>
  <c r="I15" i="224"/>
  <c r="I16" i="224"/>
  <c r="I17" i="224"/>
  <c r="I18" i="224"/>
  <c r="I19" i="224"/>
  <c r="I20" i="224"/>
  <c r="I21" i="224"/>
  <c r="I22" i="224"/>
  <c r="I23" i="224"/>
  <c r="I24" i="224"/>
  <c r="I25" i="224"/>
  <c r="K22" i="224"/>
  <c r="K23" i="224"/>
  <c r="K24" i="224"/>
  <c r="K25" i="224"/>
  <c r="M24" i="224"/>
  <c r="M25" i="224"/>
  <c r="G9" i="224"/>
  <c r="G10" i="224"/>
  <c r="G11" i="224"/>
  <c r="G12" i="224"/>
  <c r="G13" i="224"/>
  <c r="G14" i="224"/>
  <c r="G15" i="224"/>
  <c r="G16" i="224"/>
  <c r="G17" i="224"/>
  <c r="G18" i="224"/>
  <c r="G19" i="224"/>
  <c r="G20" i="224"/>
  <c r="G21" i="224"/>
  <c r="G22" i="224"/>
  <c r="G23" i="224"/>
  <c r="G24" i="224"/>
  <c r="G25" i="224"/>
  <c r="G26" i="224"/>
  <c r="I26" i="224"/>
  <c r="J26" i="224"/>
  <c r="K26" i="224"/>
  <c r="L26" i="224"/>
  <c r="M26" i="224"/>
  <c r="T7" i="224"/>
  <c r="T8" i="224"/>
  <c r="T9" i="224"/>
  <c r="T10" i="224"/>
  <c r="T11" i="224"/>
  <c r="T12" i="224"/>
  <c r="T13" i="224"/>
  <c r="T14" i="224"/>
  <c r="T15" i="224"/>
  <c r="T16" i="224"/>
  <c r="T17" i="224"/>
  <c r="T18" i="224"/>
  <c r="T19" i="224"/>
  <c r="T20" i="224"/>
  <c r="T21" i="224"/>
  <c r="T22" i="224"/>
  <c r="T23" i="224"/>
  <c r="T24" i="224"/>
  <c r="T25" i="224"/>
  <c r="T26" i="224"/>
  <c r="H15" i="224"/>
  <c r="H16" i="224"/>
  <c r="H17" i="224"/>
  <c r="H18" i="224"/>
  <c r="H19" i="224"/>
  <c r="H20" i="224"/>
  <c r="H21" i="224"/>
  <c r="H22" i="224"/>
  <c r="H23" i="224"/>
  <c r="H24" i="224"/>
  <c r="H25" i="224"/>
  <c r="H26" i="224"/>
  <c r="H27" i="224"/>
  <c r="N26" i="224"/>
  <c r="N27" i="224"/>
  <c r="S16" i="224"/>
  <c r="S17" i="224"/>
  <c r="S18" i="224"/>
  <c r="S19" i="224"/>
  <c r="S20" i="224"/>
  <c r="S21" i="224"/>
  <c r="S22" i="224"/>
  <c r="S23" i="224"/>
  <c r="S24" i="224"/>
  <c r="S25" i="224"/>
  <c r="S26" i="224"/>
  <c r="S27" i="224"/>
  <c r="F22" i="224"/>
  <c r="F23" i="224"/>
  <c r="F24" i="224"/>
  <c r="F25" i="224"/>
  <c r="F26" i="224"/>
  <c r="F27" i="224"/>
  <c r="F28" i="224"/>
  <c r="H28" i="224"/>
  <c r="I28" i="224"/>
  <c r="O28" i="224"/>
  <c r="S28" i="224"/>
  <c r="T28" i="224"/>
  <c r="S29" i="224"/>
  <c r="T29" i="224"/>
  <c r="S30" i="224"/>
  <c r="T30" i="224"/>
  <c r="S31" i="224"/>
  <c r="T31" i="224"/>
  <c r="S32" i="224"/>
  <c r="T32" i="224"/>
  <c r="S33" i="224"/>
  <c r="T33" i="224"/>
  <c r="S34" i="224"/>
  <c r="T34" i="224"/>
  <c r="S35" i="224"/>
  <c r="T35" i="224"/>
  <c r="S36" i="224"/>
  <c r="T36" i="224"/>
  <c r="S37" i="224"/>
  <c r="T37" i="224"/>
  <c r="S38" i="224"/>
  <c r="T38" i="224"/>
  <c r="S39" i="224"/>
  <c r="T39" i="224"/>
  <c r="S40" i="224"/>
  <c r="T40" i="224"/>
  <c r="J29" i="224"/>
  <c r="H30" i="224"/>
  <c r="K30" i="224"/>
  <c r="L30" i="224"/>
  <c r="M30" i="224"/>
  <c r="N30" i="224"/>
  <c r="G31" i="224"/>
  <c r="O30" i="224"/>
  <c r="O31" i="224"/>
  <c r="G32" i="224"/>
  <c r="H32" i="224"/>
  <c r="G33" i="224"/>
  <c r="H33" i="224"/>
  <c r="G34" i="224"/>
  <c r="H34" i="224"/>
  <c r="K32" i="224"/>
  <c r="M32" i="224"/>
  <c r="N32" i="224"/>
  <c r="M33" i="224"/>
  <c r="N33" i="224"/>
  <c r="M34" i="224"/>
  <c r="N34" i="224"/>
  <c r="M35" i="224"/>
  <c r="N35" i="224"/>
  <c r="J33" i="224"/>
  <c r="K33" i="224"/>
  <c r="L33" i="224"/>
  <c r="J34" i="224"/>
  <c r="K34" i="224"/>
  <c r="L34" i="224"/>
  <c r="Q28" i="224"/>
  <c r="Q29" i="224"/>
  <c r="Q30" i="224"/>
  <c r="Q31" i="224"/>
  <c r="Q32" i="224"/>
  <c r="Q33" i="224"/>
  <c r="Q34" i="224"/>
  <c r="F31" i="224"/>
  <c r="F32" i="224"/>
  <c r="F33" i="224"/>
  <c r="F34" i="224"/>
  <c r="F35" i="224"/>
  <c r="I33" i="224"/>
  <c r="I34" i="224"/>
  <c r="I35" i="224"/>
  <c r="R20" i="224"/>
  <c r="R21" i="224"/>
  <c r="R22" i="224"/>
  <c r="R23" i="224"/>
  <c r="R24" i="224"/>
  <c r="R25" i="224"/>
  <c r="R26" i="224"/>
  <c r="R27" i="224"/>
  <c r="R28" i="224"/>
  <c r="R29" i="224"/>
  <c r="R30" i="224"/>
  <c r="R31" i="224"/>
  <c r="R32" i="224"/>
  <c r="R33" i="224"/>
  <c r="R34" i="224"/>
  <c r="R35" i="224"/>
  <c r="G36" i="224"/>
  <c r="H36" i="224"/>
  <c r="I36" i="224"/>
  <c r="J36" i="224"/>
  <c r="L36" i="224"/>
  <c r="M36" i="224"/>
  <c r="N36" i="224"/>
  <c r="Q36" i="224"/>
  <c r="R36" i="224"/>
  <c r="Q37" i="224"/>
  <c r="R37" i="224"/>
  <c r="Q38" i="224"/>
  <c r="R38" i="224"/>
  <c r="G37" i="224"/>
  <c r="H37" i="224"/>
  <c r="I37" i="224"/>
  <c r="J37" i="224"/>
  <c r="K37" i="224"/>
  <c r="L37" i="224"/>
  <c r="M37" i="224"/>
  <c r="N37" i="224"/>
  <c r="G38" i="224"/>
  <c r="H38" i="224"/>
  <c r="I38" i="224"/>
  <c r="J38" i="224"/>
  <c r="K38" i="224"/>
  <c r="L38" i="224"/>
  <c r="M38" i="224"/>
  <c r="N38" i="224"/>
  <c r="G39" i="224"/>
  <c r="H39" i="224"/>
  <c r="I39" i="224"/>
  <c r="J39" i="224"/>
  <c r="K39" i="224"/>
  <c r="L39" i="224"/>
  <c r="M39" i="224"/>
  <c r="N39" i="224"/>
  <c r="P28" i="224"/>
  <c r="P29" i="224"/>
  <c r="P30" i="224"/>
  <c r="P31" i="224"/>
  <c r="P32" i="224"/>
  <c r="P33" i="224"/>
  <c r="P34" i="224"/>
  <c r="P35" i="224"/>
  <c r="P36" i="224"/>
  <c r="P37" i="224"/>
  <c r="P39" i="224"/>
  <c r="Q39" i="224"/>
  <c r="R39" i="224"/>
  <c r="F37" i="224"/>
  <c r="F38" i="224"/>
  <c r="F39" i="224"/>
  <c r="F40" i="224"/>
  <c r="F41" i="224"/>
  <c r="G41" i="224"/>
  <c r="F42" i="224"/>
  <c r="G42" i="224"/>
  <c r="F43" i="224"/>
  <c r="G43" i="224"/>
  <c r="F44" i="224"/>
  <c r="G44" i="224"/>
  <c r="F45" i="224"/>
  <c r="G45" i="224"/>
  <c r="F46" i="224"/>
  <c r="G46" i="224"/>
  <c r="L41" i="224"/>
  <c r="N41" i="224"/>
  <c r="P41" i="224"/>
  <c r="Q41" i="224"/>
  <c r="R41" i="224"/>
  <c r="S41" i="224"/>
  <c r="T41" i="224"/>
  <c r="P42" i="224"/>
  <c r="Q42" i="224"/>
  <c r="R42" i="224"/>
  <c r="S42" i="224"/>
  <c r="T42" i="224"/>
  <c r="P43" i="224"/>
  <c r="Q43" i="224"/>
  <c r="R43" i="224"/>
  <c r="S43" i="224"/>
  <c r="T43" i="224"/>
  <c r="P44" i="224"/>
  <c r="Q44" i="224"/>
  <c r="R44" i="224"/>
  <c r="S44" i="224"/>
  <c r="T44" i="224"/>
  <c r="P45" i="224"/>
  <c r="Q45" i="224"/>
  <c r="R45" i="224"/>
  <c r="S45" i="224"/>
  <c r="T45" i="224"/>
  <c r="P46" i="224"/>
  <c r="Q46" i="224"/>
  <c r="R46" i="224"/>
  <c r="S46" i="224"/>
  <c r="T46" i="224"/>
  <c r="P47" i="224"/>
  <c r="Q47" i="224"/>
  <c r="R47" i="224"/>
  <c r="S47" i="224"/>
  <c r="T47" i="224"/>
  <c r="P48" i="224"/>
  <c r="Q48" i="224"/>
  <c r="R48" i="224"/>
  <c r="S48" i="224"/>
  <c r="T48" i="224"/>
  <c r="P49" i="224"/>
  <c r="Q49" i="224"/>
  <c r="R49" i="224"/>
  <c r="S49" i="224"/>
  <c r="T49" i="224"/>
  <c r="P50" i="224"/>
  <c r="Q50" i="224"/>
  <c r="R50" i="224"/>
  <c r="S50" i="224"/>
  <c r="T50" i="224"/>
  <c r="K41" i="224"/>
  <c r="K42" i="224"/>
  <c r="K43" i="224"/>
  <c r="M41" i="224"/>
  <c r="M42" i="224"/>
  <c r="M43" i="224"/>
  <c r="J41" i="224"/>
  <c r="J42" i="224"/>
  <c r="J43" i="224"/>
  <c r="J44" i="224"/>
  <c r="L43" i="224"/>
  <c r="L44" i="224"/>
  <c r="J45" i="224"/>
  <c r="K45" i="224"/>
  <c r="L45" i="224"/>
  <c r="M45" i="224"/>
  <c r="I41" i="224"/>
  <c r="I42" i="224"/>
  <c r="I43" i="224"/>
  <c r="I44" i="224"/>
  <c r="I45" i="224"/>
  <c r="I46" i="224"/>
  <c r="K46" i="224"/>
  <c r="L46" i="224"/>
  <c r="N43" i="224"/>
  <c r="N44" i="224"/>
  <c r="N45" i="224"/>
  <c r="N46" i="224"/>
  <c r="H41" i="224"/>
  <c r="H42" i="224"/>
  <c r="H43" i="224"/>
  <c r="H44" i="224"/>
  <c r="H45" i="224"/>
  <c r="H46" i="224"/>
  <c r="H47" i="224"/>
  <c r="M47" i="224"/>
  <c r="H48" i="224"/>
  <c r="I48" i="224"/>
  <c r="J48" i="224"/>
  <c r="K48" i="224"/>
  <c r="L48" i="224"/>
  <c r="M48" i="224"/>
  <c r="N48" i="224"/>
  <c r="J49" i="224"/>
  <c r="K49" i="224"/>
  <c r="L49" i="224"/>
  <c r="M49" i="224"/>
  <c r="N49" i="224"/>
  <c r="G48" i="224"/>
  <c r="G49" i="224"/>
  <c r="G50" i="224"/>
  <c r="H50" i="224"/>
  <c r="I50" i="224"/>
  <c r="J50" i="224"/>
  <c r="K50" i="224"/>
  <c r="L50" i="224"/>
  <c r="M50" i="224"/>
  <c r="N50" i="224"/>
  <c r="W20" i="224"/>
  <c r="W21" i="224"/>
  <c r="W22" i="224"/>
  <c r="W23" i="224"/>
  <c r="W24" i="224"/>
  <c r="W25" i="224"/>
  <c r="W26" i="224"/>
  <c r="W27" i="224"/>
  <c r="W28" i="224"/>
  <c r="W29" i="224"/>
  <c r="W30" i="224"/>
  <c r="W31" i="224"/>
  <c r="W32" i="224"/>
  <c r="W33" i="224"/>
  <c r="W34" i="224"/>
  <c r="W35" i="224"/>
  <c r="W36" i="224"/>
  <c r="W37" i="224"/>
  <c r="W38" i="224"/>
  <c r="W39" i="224"/>
  <c r="W40" i="224"/>
  <c r="W41" i="224"/>
  <c r="W42" i="224"/>
  <c r="W43" i="224"/>
  <c r="W44" i="224"/>
  <c r="W45" i="224"/>
  <c r="W46" i="224"/>
  <c r="W47" i="224"/>
  <c r="W48" i="224"/>
  <c r="W49" i="224"/>
  <c r="W50" i="224"/>
  <c r="F48" i="224"/>
  <c r="F49" i="224"/>
  <c r="F50" i="224"/>
  <c r="F51" i="224"/>
  <c r="H51" i="224"/>
  <c r="I51" i="224"/>
  <c r="K51" i="224"/>
  <c r="L51" i="224"/>
  <c r="M51" i="224"/>
  <c r="P51" i="224"/>
  <c r="Q51" i="224"/>
  <c r="R51" i="224"/>
  <c r="V7" i="224"/>
  <c r="V8" i="224"/>
  <c r="V9" i="224"/>
  <c r="V10" i="224"/>
  <c r="V11" i="224"/>
  <c r="V12" i="224"/>
  <c r="V13" i="224"/>
  <c r="V14" i="224"/>
  <c r="V15" i="224"/>
  <c r="V16" i="224"/>
  <c r="V17" i="224"/>
  <c r="V18" i="224"/>
  <c r="V19" i="224"/>
  <c r="V20" i="224"/>
  <c r="V21" i="224"/>
  <c r="V22" i="224"/>
  <c r="V23" i="224"/>
  <c r="V24" i="224"/>
  <c r="V25" i="224"/>
  <c r="V26" i="224"/>
  <c r="V27" i="224"/>
  <c r="V28" i="224"/>
  <c r="V29" i="224"/>
  <c r="V30" i="224"/>
  <c r="V31" i="224"/>
  <c r="V32" i="224"/>
  <c r="V33" i="224"/>
  <c r="V34" i="224"/>
  <c r="V35" i="224"/>
  <c r="V36" i="224"/>
  <c r="V37" i="224"/>
  <c r="V38" i="224"/>
  <c r="V39" i="224"/>
  <c r="V40" i="224"/>
  <c r="V41" i="224"/>
  <c r="V42" i="224"/>
  <c r="V43" i="224"/>
  <c r="V44" i="224"/>
  <c r="V45" i="224"/>
  <c r="V46" i="224"/>
  <c r="V47" i="224"/>
  <c r="V48" i="224"/>
  <c r="V49" i="224"/>
  <c r="V50" i="224"/>
  <c r="V51" i="224"/>
  <c r="F52" i="224"/>
  <c r="G52" i="224"/>
  <c r="H52" i="224"/>
  <c r="I52" i="224"/>
  <c r="J52" i="224"/>
  <c r="K52" i="224"/>
  <c r="L52" i="224"/>
  <c r="M52" i="224"/>
  <c r="F53" i="224"/>
  <c r="G53" i="224"/>
  <c r="H53" i="224"/>
  <c r="I53" i="224"/>
  <c r="J53" i="224"/>
  <c r="K53" i="224"/>
  <c r="L53" i="224"/>
  <c r="M53" i="224"/>
  <c r="P52" i="224"/>
  <c r="Q52" i="224"/>
  <c r="S52" i="224"/>
  <c r="V52" i="224"/>
  <c r="W52" i="224"/>
  <c r="V53" i="224"/>
  <c r="W53" i="224"/>
  <c r="V54" i="224"/>
  <c r="W54" i="224"/>
  <c r="V55" i="224"/>
  <c r="W55" i="224"/>
  <c r="V56" i="224"/>
  <c r="W56" i="224"/>
  <c r="V57" i="224"/>
  <c r="W57" i="224"/>
  <c r="V58" i="224"/>
  <c r="W58" i="224"/>
  <c r="O33" i="224"/>
  <c r="O34" i="224"/>
  <c r="O35" i="224"/>
  <c r="O36" i="224"/>
  <c r="O37" i="224"/>
  <c r="O38" i="224"/>
  <c r="O39" i="224"/>
  <c r="O40" i="224"/>
  <c r="O41" i="224"/>
  <c r="O42" i="224"/>
  <c r="O43" i="224"/>
  <c r="O44" i="224"/>
  <c r="O45" i="224"/>
  <c r="O46" i="224"/>
  <c r="O47" i="224"/>
  <c r="O48" i="224"/>
  <c r="O49" i="224"/>
  <c r="O50" i="224"/>
  <c r="O51" i="224"/>
  <c r="O52" i="224"/>
  <c r="O53" i="224"/>
  <c r="Q53" i="224"/>
  <c r="R53" i="224"/>
  <c r="F54" i="224"/>
  <c r="G54" i="224"/>
  <c r="H54" i="224"/>
  <c r="I54" i="224"/>
  <c r="J54" i="224"/>
  <c r="K54" i="224"/>
  <c r="N52" i="224"/>
  <c r="N53" i="224"/>
  <c r="N54" i="224"/>
  <c r="O54" i="224"/>
  <c r="P54" i="224"/>
  <c r="Q54" i="224"/>
  <c r="R54" i="224"/>
  <c r="O55" i="224"/>
  <c r="P55" i="224"/>
  <c r="Q55" i="224"/>
  <c r="R55" i="224"/>
  <c r="O56" i="224"/>
  <c r="P56" i="224"/>
  <c r="Q56" i="224"/>
  <c r="R56" i="224"/>
  <c r="F55" i="224"/>
  <c r="G55" i="224"/>
  <c r="H55" i="224"/>
  <c r="I55" i="224"/>
  <c r="J55" i="224"/>
  <c r="K55" i="224"/>
  <c r="L55" i="224"/>
  <c r="F56" i="224"/>
  <c r="G56" i="224"/>
  <c r="H56" i="224"/>
  <c r="I56" i="224"/>
  <c r="J56" i="224"/>
  <c r="L56" i="224"/>
  <c r="M56" i="224"/>
  <c r="T52" i="224"/>
  <c r="T53" i="224"/>
  <c r="T54" i="224"/>
  <c r="T55" i="224"/>
  <c r="T56" i="224"/>
  <c r="G57" i="224"/>
  <c r="H57" i="224"/>
  <c r="N56" i="224"/>
  <c r="N57" i="224"/>
  <c r="U7" i="224"/>
  <c r="U8" i="224"/>
  <c r="U9" i="224"/>
  <c r="U10" i="224"/>
  <c r="U11" i="224"/>
  <c r="U12" i="224"/>
  <c r="U13" i="224"/>
  <c r="U14" i="224"/>
  <c r="U15" i="224"/>
  <c r="U16" i="224"/>
  <c r="U17" i="224"/>
  <c r="U18" i="224"/>
  <c r="U19" i="224"/>
  <c r="U20" i="224"/>
  <c r="U21" i="224"/>
  <c r="U22" i="224"/>
  <c r="U23" i="224"/>
  <c r="U24" i="224"/>
  <c r="U25" i="224"/>
  <c r="U26" i="224"/>
  <c r="U27" i="224"/>
  <c r="U28" i="224"/>
  <c r="U29" i="224"/>
  <c r="U30" i="224"/>
  <c r="U31" i="224"/>
  <c r="U32" i="224"/>
  <c r="U33" i="224"/>
  <c r="U34" i="224"/>
  <c r="U35" i="224"/>
  <c r="U36" i="224"/>
  <c r="U37" i="224"/>
  <c r="U38" i="224"/>
  <c r="U39" i="224"/>
  <c r="U40" i="224"/>
  <c r="U41" i="224"/>
  <c r="U42" i="224"/>
  <c r="U43" i="224"/>
  <c r="U44" i="224"/>
  <c r="U45" i="224"/>
  <c r="U46" i="224"/>
  <c r="U47" i="224"/>
  <c r="U48" i="224"/>
  <c r="U49" i="224"/>
  <c r="U50" i="224"/>
  <c r="U51" i="224"/>
  <c r="U52" i="224"/>
  <c r="U53" i="224"/>
  <c r="U54" i="224"/>
  <c r="U55" i="224"/>
  <c r="U56" i="224"/>
  <c r="U57" i="224"/>
  <c r="F58" i="224"/>
  <c r="G58" i="224"/>
  <c r="H58" i="224"/>
  <c r="I58" i="224"/>
  <c r="K58" i="224"/>
  <c r="M58" i="224"/>
  <c r="N58" i="224"/>
  <c r="O58" i="224"/>
  <c r="Q58" i="224"/>
  <c r="R58" i="224"/>
  <c r="Q59" i="224"/>
  <c r="R59" i="224"/>
  <c r="Q60" i="224"/>
  <c r="R60" i="224"/>
  <c r="P59" i="224"/>
  <c r="U59" i="224"/>
  <c r="V59" i="224"/>
  <c r="W59" i="224"/>
  <c r="F60" i="224"/>
  <c r="H60" i="224"/>
  <c r="I60" i="224"/>
  <c r="K60" i="224"/>
  <c r="N60" i="224"/>
  <c r="F61" i="224"/>
  <c r="G61" i="224"/>
  <c r="H61" i="224"/>
  <c r="I61" i="224"/>
  <c r="J61" i="224"/>
  <c r="K61" i="224"/>
  <c r="L61" i="224"/>
  <c r="M61" i="224"/>
  <c r="N61" i="224"/>
  <c r="O61" i="224"/>
  <c r="S54" i="224"/>
  <c r="S55" i="224"/>
  <c r="S56" i="224"/>
  <c r="S57" i="224"/>
  <c r="S58" i="224"/>
  <c r="S59" i="224"/>
  <c r="S60" i="224"/>
  <c r="S61" i="224"/>
  <c r="F62" i="224"/>
  <c r="G62" i="224"/>
  <c r="H62" i="224"/>
  <c r="I62" i="224"/>
  <c r="J62" i="224"/>
  <c r="K62" i="224"/>
  <c r="M62" i="224"/>
  <c r="N62" i="224"/>
  <c r="O62" i="224"/>
  <c r="P62" i="224"/>
  <c r="Q62" i="224"/>
  <c r="R62" i="224"/>
  <c r="S62" i="224"/>
  <c r="R63" i="224"/>
  <c r="S63" i="224"/>
  <c r="R64" i="224"/>
  <c r="S64" i="224"/>
  <c r="O64" i="224"/>
  <c r="P64" i="224"/>
  <c r="F65" i="224"/>
  <c r="G65" i="224"/>
  <c r="H65" i="224"/>
  <c r="I65" i="224"/>
  <c r="J65" i="224"/>
  <c r="K65" i="224"/>
  <c r="L65" i="224"/>
  <c r="M65" i="224"/>
  <c r="N65" i="224"/>
  <c r="O65" i="224"/>
  <c r="P65" i="224"/>
  <c r="Q65" i="224"/>
  <c r="R65" i="224"/>
  <c r="F66" i="224"/>
  <c r="G66" i="224"/>
  <c r="H66" i="224"/>
  <c r="I66" i="224"/>
  <c r="J66" i="224"/>
  <c r="K66" i="224"/>
  <c r="L66" i="224"/>
  <c r="M66" i="224"/>
  <c r="N66" i="224"/>
  <c r="O66" i="224"/>
  <c r="P66" i="224"/>
  <c r="O67" i="224"/>
  <c r="P67" i="224"/>
  <c r="Q66" i="224"/>
  <c r="R66" i="224"/>
  <c r="S66" i="224"/>
  <c r="Q67" i="224"/>
  <c r="R67" i="224"/>
  <c r="S67" i="224"/>
  <c r="Q68" i="224"/>
  <c r="R68" i="224"/>
  <c r="S68" i="224"/>
  <c r="F67" i="224"/>
  <c r="G67" i="224"/>
  <c r="H67" i="224"/>
  <c r="I67" i="224"/>
  <c r="J67" i="224"/>
  <c r="K67" i="224"/>
  <c r="F68" i="224"/>
  <c r="G68" i="224"/>
  <c r="H68" i="224"/>
  <c r="J68" i="224"/>
  <c r="K68" i="224"/>
  <c r="L68" i="224"/>
  <c r="M68" i="224"/>
  <c r="N68" i="224"/>
  <c r="O68" i="224"/>
  <c r="Q69" i="224"/>
  <c r="R69" i="224"/>
  <c r="J70" i="224"/>
  <c r="N70" i="224"/>
  <c r="O70" i="224"/>
  <c r="P70" i="224"/>
  <c r="R70" i="224"/>
  <c r="S70" i="224"/>
  <c r="T58" i="224"/>
  <c r="T59" i="224"/>
  <c r="T60" i="224"/>
  <c r="T61" i="224"/>
  <c r="T62" i="224"/>
  <c r="T63" i="224"/>
  <c r="T64" i="224"/>
  <c r="T65" i="224"/>
  <c r="T66" i="224"/>
  <c r="T67" i="224"/>
  <c r="T68" i="224"/>
  <c r="T69" i="224"/>
  <c r="T70" i="224"/>
  <c r="T71" i="224"/>
  <c r="N72" i="224"/>
  <c r="O72" i="224"/>
  <c r="P72" i="224"/>
  <c r="R72" i="224"/>
  <c r="S72" i="224"/>
  <c r="W62" i="224"/>
  <c r="W63" i="224"/>
  <c r="W64" i="224"/>
  <c r="W65" i="224"/>
  <c r="W66" i="224"/>
  <c r="W67" i="224"/>
  <c r="W68" i="224"/>
  <c r="W69" i="224"/>
  <c r="W70" i="224"/>
  <c r="W71" i="224"/>
  <c r="W72" i="224"/>
  <c r="W73" i="224"/>
  <c r="L74" i="224"/>
  <c r="N74" i="224"/>
  <c r="R74" i="224"/>
  <c r="I76" i="224"/>
  <c r="K76" i="224"/>
  <c r="N76" i="224"/>
  <c r="P76" i="224"/>
  <c r="Q76" i="224"/>
  <c r="G75" i="224"/>
  <c r="G76" i="224"/>
  <c r="G77" i="224"/>
  <c r="H77" i="224"/>
  <c r="I77" i="224"/>
  <c r="J77" i="224"/>
  <c r="K77" i="224"/>
  <c r="H78" i="224"/>
  <c r="I78" i="224"/>
  <c r="J78" i="224"/>
  <c r="K78" i="224"/>
  <c r="M77" i="224"/>
  <c r="N77" i="224"/>
  <c r="O77" i="224"/>
  <c r="P77" i="224"/>
  <c r="Q77" i="224"/>
  <c r="M78" i="224"/>
  <c r="N78" i="224"/>
  <c r="O78" i="224"/>
  <c r="P78" i="224"/>
  <c r="Q78" i="224"/>
  <c r="F77" i="224"/>
  <c r="F78" i="224"/>
  <c r="S76" i="224"/>
  <c r="S77" i="224"/>
  <c r="S78" i="224"/>
  <c r="H79" i="224"/>
  <c r="I79" i="224"/>
  <c r="L76" i="224"/>
  <c r="L77" i="224"/>
  <c r="L78" i="224"/>
  <c r="L79" i="224"/>
  <c r="G80" i="224"/>
  <c r="H80" i="224"/>
  <c r="L80" i="224"/>
  <c r="M80" i="224"/>
  <c r="Q80" i="224"/>
  <c r="F81" i="224"/>
  <c r="G81" i="224"/>
  <c r="H81" i="224"/>
  <c r="K81" i="224"/>
  <c r="L81" i="224"/>
  <c r="M81" i="224"/>
  <c r="N81" i="224"/>
  <c r="P80" i="224"/>
  <c r="P81" i="224"/>
  <c r="R77" i="224"/>
  <c r="R78" i="224"/>
  <c r="R79" i="224"/>
  <c r="R80" i="224"/>
  <c r="R81" i="224"/>
  <c r="F82" i="224"/>
  <c r="G82" i="224"/>
  <c r="H82" i="224"/>
  <c r="I82" i="224"/>
  <c r="J82" i="224"/>
  <c r="K82" i="224"/>
  <c r="L82" i="224"/>
  <c r="M82" i="224"/>
  <c r="N82" i="224"/>
  <c r="P82" i="224"/>
  <c r="Q82" i="224"/>
  <c r="R82" i="224"/>
  <c r="W75" i="224"/>
  <c r="W76" i="224"/>
  <c r="W77" i="224"/>
  <c r="W78" i="224"/>
  <c r="W79" i="224"/>
  <c r="W80" i="224"/>
  <c r="W81" i="224"/>
  <c r="W82" i="224"/>
  <c r="O80" i="224"/>
  <c r="O81" i="224"/>
  <c r="O82" i="224"/>
  <c r="O83" i="224"/>
  <c r="S80" i="224"/>
  <c r="S81" i="224"/>
  <c r="S82" i="224"/>
  <c r="S83" i="224"/>
  <c r="H84" i="224"/>
  <c r="K84" i="224"/>
  <c r="L84" i="224"/>
  <c r="M84" i="224"/>
  <c r="N84" i="224"/>
  <c r="P84" i="224"/>
  <c r="F85" i="224"/>
  <c r="G85" i="224"/>
  <c r="H85" i="224"/>
  <c r="I85" i="224"/>
  <c r="J85" i="224"/>
  <c r="K85" i="224"/>
  <c r="L85" i="224"/>
  <c r="M85" i="224"/>
  <c r="N85" i="224"/>
  <c r="O85" i="224"/>
  <c r="P85" i="224"/>
  <c r="Q85" i="224"/>
  <c r="R85" i="224"/>
  <c r="F86" i="224"/>
  <c r="G86" i="224"/>
  <c r="H86" i="224"/>
  <c r="I86" i="224"/>
  <c r="J86" i="224"/>
  <c r="K86" i="224"/>
  <c r="L86" i="224"/>
  <c r="M86" i="224"/>
  <c r="N86" i="224"/>
  <c r="O86" i="224"/>
  <c r="P86" i="224"/>
  <c r="Q86" i="224"/>
  <c r="R86" i="224"/>
  <c r="W84" i="224"/>
  <c r="W85" i="224"/>
  <c r="T74" i="224"/>
  <c r="T75" i="224"/>
  <c r="T76" i="224"/>
  <c r="T77" i="224"/>
  <c r="T78" i="224"/>
  <c r="T79" i="224"/>
  <c r="T80" i="224"/>
  <c r="T81" i="224"/>
  <c r="T82" i="224"/>
  <c r="T83" i="224"/>
  <c r="T84" i="224"/>
  <c r="T85" i="224"/>
  <c r="T86" i="224"/>
  <c r="V61" i="224"/>
  <c r="V62" i="224"/>
  <c r="V63" i="224"/>
  <c r="V64" i="224"/>
  <c r="V65" i="224"/>
  <c r="V66" i="224"/>
  <c r="V67" i="224"/>
  <c r="V68" i="224"/>
  <c r="V69" i="224"/>
  <c r="V70" i="224"/>
  <c r="V71" i="224"/>
  <c r="V72" i="224"/>
  <c r="V73" i="224"/>
  <c r="V74" i="224"/>
  <c r="V75" i="224"/>
  <c r="V76" i="224"/>
  <c r="V77" i="224"/>
  <c r="V78" i="224"/>
  <c r="V79" i="224"/>
  <c r="V80" i="224"/>
  <c r="V81" i="224"/>
  <c r="V82" i="224"/>
  <c r="V83" i="224"/>
  <c r="V84" i="224"/>
  <c r="V85" i="224"/>
  <c r="V86" i="224"/>
  <c r="F87" i="224"/>
  <c r="G87" i="224"/>
  <c r="H87" i="224"/>
  <c r="I87" i="224"/>
  <c r="J87" i="224"/>
  <c r="M87" i="224"/>
  <c r="N87" i="224"/>
  <c r="O87" i="224"/>
  <c r="P87" i="224"/>
  <c r="S85" i="224"/>
  <c r="S86" i="224"/>
  <c r="S87" i="224"/>
  <c r="U61" i="224"/>
  <c r="U62" i="224"/>
  <c r="U63" i="224"/>
  <c r="U64" i="224"/>
  <c r="U65" i="224"/>
  <c r="U66" i="224"/>
  <c r="U67" i="224"/>
  <c r="U68" i="224"/>
  <c r="U69" i="224"/>
  <c r="U70" i="224"/>
  <c r="U71" i="224"/>
  <c r="U72" i="224"/>
  <c r="U73" i="224"/>
  <c r="U74" i="224"/>
  <c r="U75" i="224"/>
  <c r="U76" i="224"/>
  <c r="U77" i="224"/>
  <c r="U78" i="224"/>
  <c r="U79" i="224"/>
  <c r="U80" i="224"/>
  <c r="U81" i="224"/>
  <c r="U82" i="224"/>
  <c r="U83" i="224"/>
  <c r="U84" i="224"/>
  <c r="U85" i="224"/>
  <c r="U86" i="224"/>
  <c r="U87" i="224"/>
  <c r="F88" i="224"/>
  <c r="G88" i="224"/>
  <c r="I88" i="224"/>
  <c r="J88" i="224"/>
  <c r="K88" i="224"/>
  <c r="L88" i="224"/>
  <c r="M88" i="224"/>
  <c r="N88" i="224"/>
  <c r="O88" i="224"/>
  <c r="P88" i="224"/>
  <c r="R88" i="224"/>
  <c r="S88" i="224"/>
  <c r="T88" i="224"/>
  <c r="U88" i="224"/>
  <c r="W87" i="224"/>
  <c r="W88" i="224"/>
  <c r="V88" i="224"/>
  <c r="V89" i="224"/>
  <c r="G90" i="224"/>
  <c r="O90" i="224"/>
  <c r="P90" i="224"/>
  <c r="Q90" i="224"/>
  <c r="I91" i="224"/>
  <c r="J91" i="224"/>
  <c r="I92" i="224"/>
  <c r="J92" i="224"/>
  <c r="I93" i="224"/>
  <c r="J93" i="224"/>
  <c r="N91" i="224"/>
  <c r="O91" i="224"/>
  <c r="P91" i="224"/>
  <c r="Q91" i="224"/>
  <c r="N92" i="224"/>
  <c r="O92" i="224"/>
  <c r="P92" i="224"/>
  <c r="Q92" i="224"/>
  <c r="F91" i="224"/>
  <c r="F92" i="224"/>
  <c r="H91" i="224"/>
  <c r="H92" i="224"/>
  <c r="L90" i="224"/>
  <c r="L91" i="224"/>
  <c r="L92" i="224"/>
  <c r="T90" i="224"/>
  <c r="T91" i="224"/>
  <c r="T92" i="224"/>
  <c r="W91" i="224"/>
  <c r="W92" i="224"/>
  <c r="G92" i="224"/>
  <c r="G93" i="224"/>
  <c r="M91" i="224"/>
  <c r="M92" i="224"/>
  <c r="M93" i="224"/>
  <c r="R91" i="224"/>
  <c r="R92" i="224"/>
  <c r="R93" i="224"/>
  <c r="U90" i="224"/>
  <c r="U91" i="224"/>
  <c r="U92" i="224"/>
  <c r="U93" i="224"/>
  <c r="F94" i="224"/>
  <c r="K90" i="224"/>
  <c r="K91" i="224"/>
  <c r="K92" i="224"/>
  <c r="K93" i="224"/>
  <c r="K94" i="224"/>
  <c r="N94" i="224"/>
  <c r="O94" i="224"/>
  <c r="P94" i="224"/>
  <c r="Q94" i="224"/>
  <c r="R94" i="224"/>
  <c r="T94" i="224"/>
  <c r="U94" i="224"/>
  <c r="T95" i="224"/>
  <c r="U95" i="224"/>
  <c r="T96" i="224"/>
  <c r="U96" i="224"/>
  <c r="W94" i="224"/>
  <c r="F95" i="224"/>
  <c r="G95" i="224"/>
  <c r="H95" i="224"/>
  <c r="I95" i="224"/>
  <c r="J95" i="224"/>
  <c r="K95" i="224"/>
  <c r="L95" i="224"/>
  <c r="M95" i="224"/>
  <c r="N95" i="224"/>
  <c r="O95" i="224"/>
  <c r="P95" i="224"/>
  <c r="Q95" i="224"/>
  <c r="R95" i="224"/>
  <c r="F96" i="224"/>
  <c r="G96" i="224"/>
  <c r="H96" i="224"/>
  <c r="I96" i="224"/>
  <c r="J96" i="224"/>
  <c r="K96" i="224"/>
  <c r="L96" i="224"/>
  <c r="M96" i="224"/>
  <c r="N96" i="224"/>
  <c r="O96" i="224"/>
  <c r="P96" i="224"/>
  <c r="Q96" i="224"/>
  <c r="R96" i="224"/>
  <c r="F97" i="224"/>
  <c r="G97" i="224"/>
  <c r="H97" i="224"/>
  <c r="I97" i="224"/>
  <c r="J97" i="224"/>
  <c r="K97" i="224"/>
  <c r="L97" i="224"/>
  <c r="M97" i="224"/>
  <c r="N97" i="224"/>
  <c r="O97" i="224"/>
  <c r="P97" i="224"/>
  <c r="Q97" i="224"/>
  <c r="R97" i="224"/>
  <c r="F98" i="224"/>
  <c r="G98" i="224"/>
  <c r="H98" i="224"/>
  <c r="I98" i="224"/>
  <c r="J98" i="224"/>
  <c r="K98" i="224"/>
  <c r="L98" i="224"/>
  <c r="M98" i="224"/>
  <c r="N98" i="224"/>
  <c r="O98" i="224"/>
  <c r="P98" i="224"/>
  <c r="Q98" i="224"/>
  <c r="S90" i="224"/>
  <c r="S91" i="224"/>
  <c r="S92" i="224"/>
  <c r="S93" i="224"/>
  <c r="S94" i="224"/>
  <c r="S95" i="224"/>
  <c r="S96" i="224"/>
  <c r="S97" i="224"/>
  <c r="S98" i="224"/>
  <c r="F99" i="224"/>
  <c r="G99" i="224"/>
  <c r="H99" i="224"/>
  <c r="I99" i="224"/>
  <c r="K99" i="224"/>
  <c r="L99" i="224"/>
  <c r="M99" i="224"/>
  <c r="N99" i="224"/>
  <c r="O99" i="224"/>
  <c r="Q99" i="224"/>
  <c r="R99" i="224"/>
  <c r="S99" i="224"/>
  <c r="T99" i="224"/>
  <c r="U99" i="224"/>
  <c r="G100" i="224"/>
  <c r="H100" i="224"/>
  <c r="J100" i="224"/>
  <c r="K100" i="224"/>
  <c r="L100" i="224"/>
  <c r="M100" i="224"/>
  <c r="N100" i="224"/>
  <c r="O100" i="224"/>
  <c r="P100" i="224"/>
  <c r="Q100" i="224"/>
  <c r="R100" i="224"/>
  <c r="S100" i="224"/>
  <c r="T100" i="224"/>
  <c r="U100" i="224"/>
  <c r="F101" i="224"/>
  <c r="H101" i="224"/>
  <c r="I101" i="224"/>
  <c r="F102" i="224"/>
  <c r="G102" i="224"/>
  <c r="H102" i="224"/>
  <c r="I102" i="224"/>
  <c r="J102" i="224"/>
  <c r="K102" i="224"/>
  <c r="L102" i="224"/>
  <c r="M102" i="224"/>
  <c r="O102" i="224"/>
  <c r="P102" i="224"/>
  <c r="Q102" i="224"/>
  <c r="R102" i="224"/>
  <c r="V91" i="224"/>
  <c r="V92" i="224"/>
  <c r="V93" i="224"/>
  <c r="V94" i="224"/>
  <c r="V95" i="224"/>
  <c r="V96" i="224"/>
  <c r="V97" i="224"/>
  <c r="V98" i="224"/>
  <c r="V99" i="224"/>
  <c r="V100" i="224"/>
  <c r="V101" i="224"/>
  <c r="V102" i="224"/>
  <c r="U102" i="224"/>
  <c r="U103" i="224"/>
  <c r="V104" i="224"/>
  <c r="H105" i="224"/>
  <c r="I105" i="224"/>
  <c r="H106" i="224"/>
  <c r="I106" i="224"/>
  <c r="H107" i="224"/>
  <c r="I107" i="224"/>
  <c r="H108" i="224"/>
  <c r="I108" i="224"/>
  <c r="H109" i="224"/>
  <c r="I109" i="224"/>
  <c r="V105" i="224"/>
  <c r="W105" i="224"/>
  <c r="V106" i="224"/>
  <c r="W106" i="224"/>
  <c r="L106" i="224"/>
  <c r="M106" i="224"/>
  <c r="N106" i="224"/>
  <c r="O106" i="224"/>
  <c r="P106" i="224"/>
  <c r="Q106" i="224"/>
  <c r="T103" i="224"/>
  <c r="T104" i="224"/>
  <c r="T105" i="224"/>
  <c r="T106" i="224"/>
  <c r="L107" i="224"/>
  <c r="M107" i="224"/>
  <c r="U105" i="224"/>
  <c r="U106" i="224"/>
  <c r="U107" i="224"/>
  <c r="G105" i="224"/>
  <c r="G106" i="224"/>
  <c r="G107" i="224"/>
  <c r="G108" i="224"/>
  <c r="L108" i="224"/>
  <c r="M108" i="224"/>
  <c r="N108" i="224"/>
  <c r="O108" i="224"/>
  <c r="P108" i="224"/>
  <c r="Q108" i="224"/>
  <c r="R108" i="224"/>
  <c r="S108" i="224"/>
  <c r="V108" i="224"/>
  <c r="W108" i="224"/>
  <c r="L109" i="224"/>
  <c r="M109" i="224"/>
  <c r="N109" i="224"/>
  <c r="O109" i="224"/>
  <c r="T109" i="224"/>
  <c r="U109" i="224"/>
  <c r="V109" i="224"/>
  <c r="W109" i="224"/>
  <c r="T110" i="224"/>
  <c r="U110" i="224"/>
  <c r="V110" i="224"/>
  <c r="W110" i="224"/>
  <c r="T111" i="224"/>
  <c r="U111" i="224"/>
  <c r="V111" i="224"/>
  <c r="W111" i="224"/>
  <c r="G110" i="224"/>
  <c r="H110" i="224"/>
  <c r="I110" i="224"/>
  <c r="G111" i="224"/>
  <c r="H111" i="224"/>
  <c r="I111" i="224"/>
  <c r="L110" i="224"/>
  <c r="M110" i="224"/>
  <c r="N110" i="224"/>
  <c r="O110" i="224"/>
  <c r="P110" i="224"/>
  <c r="Q110" i="224"/>
  <c r="S110" i="224"/>
  <c r="L111" i="224"/>
  <c r="M111" i="224"/>
  <c r="R110" i="224"/>
  <c r="R111" i="224"/>
  <c r="G112" i="224"/>
  <c r="H112" i="224"/>
  <c r="J105" i="224"/>
  <c r="J106" i="224"/>
  <c r="J107" i="224"/>
  <c r="J108" i="224"/>
  <c r="J109" i="224"/>
  <c r="J110" i="224"/>
  <c r="J111" i="224"/>
  <c r="J112" i="224"/>
  <c r="L112" i="224"/>
  <c r="M112" i="224"/>
  <c r="N112" i="224"/>
  <c r="O112" i="224"/>
  <c r="P112" i="224"/>
  <c r="Q112" i="224"/>
  <c r="R112" i="224"/>
  <c r="S112" i="224"/>
  <c r="T112" i="224"/>
  <c r="U112" i="224"/>
  <c r="V112" i="224"/>
  <c r="G113" i="224"/>
  <c r="H113" i="224"/>
  <c r="I113" i="224"/>
  <c r="J113" i="224"/>
  <c r="G114" i="224"/>
  <c r="H114" i="224"/>
  <c r="I114" i="224"/>
  <c r="J114" i="224"/>
  <c r="G115" i="224"/>
  <c r="H115" i="224"/>
  <c r="I115" i="224"/>
  <c r="J115" i="224"/>
  <c r="G116" i="224"/>
  <c r="H116" i="224"/>
  <c r="I116" i="224"/>
  <c r="J116" i="224"/>
  <c r="U113" i="224"/>
  <c r="V113" i="224"/>
  <c r="W113" i="224"/>
  <c r="L114" i="224"/>
  <c r="N114" i="224"/>
  <c r="O114" i="224"/>
  <c r="P114" i="224"/>
  <c r="Q114" i="224"/>
  <c r="S114" i="224"/>
  <c r="T114" i="224"/>
  <c r="U114" i="224"/>
  <c r="V114" i="224"/>
  <c r="W114" i="224"/>
  <c r="T115" i="224"/>
  <c r="U115" i="224"/>
  <c r="V115" i="224"/>
  <c r="W115" i="224"/>
  <c r="M114" i="224"/>
  <c r="M115" i="224"/>
  <c r="O115" i="224"/>
  <c r="P115" i="224"/>
  <c r="R114" i="224"/>
  <c r="R115" i="224"/>
  <c r="E7" i="224"/>
  <c r="E8" i="224"/>
  <c r="E9" i="224"/>
  <c r="E10" i="224"/>
  <c r="E11" i="224"/>
  <c r="E12" i="224"/>
  <c r="E13" i="224"/>
  <c r="E14" i="224"/>
  <c r="E15" i="224"/>
  <c r="E16" i="224"/>
  <c r="E17" i="224"/>
  <c r="E18" i="224"/>
  <c r="E19" i="224"/>
  <c r="E20" i="224"/>
  <c r="E21" i="224"/>
  <c r="E22" i="224"/>
  <c r="E23" i="224"/>
  <c r="E24" i="224"/>
  <c r="E25" i="224"/>
  <c r="E26" i="224"/>
  <c r="E27" i="224"/>
  <c r="E28" i="224"/>
  <c r="E29" i="224"/>
  <c r="E30" i="224"/>
  <c r="E31" i="224"/>
  <c r="E32" i="224"/>
  <c r="E33" i="224"/>
  <c r="E34" i="224"/>
  <c r="E35" i="224"/>
  <c r="E36" i="224"/>
  <c r="E37" i="224"/>
  <c r="E38" i="224"/>
  <c r="E39" i="224"/>
  <c r="E40" i="224"/>
  <c r="E41" i="224"/>
  <c r="E42" i="224"/>
  <c r="E43" i="224"/>
  <c r="E44" i="224"/>
  <c r="E45" i="224"/>
  <c r="E46" i="224"/>
  <c r="E47" i="224"/>
  <c r="E48" i="224"/>
  <c r="E49" i="224"/>
  <c r="E50" i="224"/>
  <c r="E51" i="224"/>
  <c r="E52" i="224"/>
  <c r="E53" i="224"/>
  <c r="E54" i="224"/>
  <c r="E55" i="224"/>
  <c r="E56" i="224"/>
  <c r="E57" i="224"/>
  <c r="E58" i="224"/>
  <c r="E59" i="224"/>
  <c r="E60" i="224"/>
  <c r="E61" i="224"/>
  <c r="E62" i="224"/>
  <c r="E63" i="224"/>
  <c r="E64" i="224"/>
  <c r="E65" i="224"/>
  <c r="E66" i="224"/>
  <c r="E67" i="224"/>
  <c r="E68" i="224"/>
  <c r="E69" i="224"/>
  <c r="E70" i="224"/>
  <c r="E71" i="224"/>
  <c r="E72" i="224"/>
  <c r="E73" i="224"/>
  <c r="E74" i="224"/>
  <c r="E75" i="224"/>
  <c r="E76" i="224"/>
  <c r="E77" i="224"/>
  <c r="E78" i="224"/>
  <c r="E79" i="224"/>
  <c r="E80" i="224"/>
  <c r="E81" i="224"/>
  <c r="E82" i="224"/>
  <c r="E83" i="224"/>
  <c r="E84" i="224"/>
  <c r="E85" i="224"/>
  <c r="E86" i="224"/>
  <c r="E87" i="224"/>
  <c r="E88" i="224"/>
  <c r="E89" i="224"/>
  <c r="E90" i="224"/>
  <c r="E91" i="224"/>
  <c r="E92" i="224"/>
  <c r="E93" i="224"/>
  <c r="E94" i="224"/>
  <c r="E95" i="224"/>
  <c r="E96" i="224"/>
  <c r="E97" i="224"/>
  <c r="E98" i="224"/>
  <c r="E99" i="224"/>
  <c r="E100" i="224"/>
  <c r="E101" i="224"/>
  <c r="E102" i="224"/>
  <c r="E103" i="224"/>
  <c r="E104" i="224"/>
  <c r="E105" i="224"/>
  <c r="E106" i="224"/>
  <c r="E107" i="224"/>
  <c r="E108" i="224"/>
  <c r="E109" i="224"/>
  <c r="E110" i="224"/>
  <c r="E111" i="224"/>
  <c r="E112" i="224"/>
  <c r="E113" i="224"/>
  <c r="E114" i="224"/>
  <c r="E115" i="224"/>
  <c r="E116" i="224"/>
  <c r="L116" i="224"/>
  <c r="M116" i="224"/>
  <c r="N116" i="224"/>
  <c r="O116" i="224"/>
  <c r="P116" i="224"/>
  <c r="Q116" i="224"/>
  <c r="S116" i="224"/>
  <c r="T116" i="224"/>
  <c r="U116" i="224"/>
  <c r="V116" i="224"/>
  <c r="W116" i="224"/>
  <c r="F105" i="224"/>
  <c r="F106" i="224"/>
  <c r="F107" i="224"/>
  <c r="F108" i="224"/>
  <c r="F109" i="224"/>
  <c r="F110" i="224"/>
  <c r="F111" i="224"/>
  <c r="F112" i="224"/>
  <c r="F113" i="224"/>
  <c r="F114" i="224"/>
  <c r="F115" i="224"/>
  <c r="F116" i="224"/>
  <c r="F117" i="224"/>
  <c r="H117" i="224"/>
  <c r="I117" i="224"/>
  <c r="K106" i="224"/>
  <c r="K107" i="224"/>
  <c r="K108" i="224"/>
  <c r="K109" i="224"/>
  <c r="K110" i="224"/>
  <c r="K111" i="224"/>
  <c r="K112" i="224"/>
  <c r="K113" i="224"/>
  <c r="K114" i="224"/>
  <c r="K115" i="224"/>
  <c r="K116" i="224"/>
  <c r="K117" i="224"/>
  <c r="T117" i="224"/>
  <c r="U117" i="224"/>
  <c r="V117" i="224"/>
  <c r="E118" i="224"/>
  <c r="F118" i="224"/>
  <c r="G118" i="224"/>
  <c r="I118" i="224"/>
  <c r="J118" i="224"/>
  <c r="K118" i="224"/>
  <c r="L118" i="224"/>
  <c r="M118" i="224"/>
  <c r="N118" i="224"/>
  <c r="O118" i="224"/>
  <c r="P118" i="224"/>
  <c r="R118" i="224"/>
  <c r="S118" i="224"/>
  <c r="T118" i="224"/>
  <c r="U118" i="224"/>
  <c r="V118" i="224"/>
  <c r="W118" i="224"/>
  <c r="D96" i="225" l="1"/>
  <c r="D88" i="225"/>
  <c r="D80" i="225"/>
  <c r="D77" i="225"/>
  <c r="D53" i="225"/>
  <c r="D45" i="225"/>
  <c r="D40" i="225"/>
  <c r="D24" i="225"/>
  <c r="D21" i="225"/>
  <c r="D16" i="225"/>
  <c r="D114" i="225"/>
  <c r="D97" i="225"/>
  <c r="D66" i="225"/>
  <c r="D57" i="225"/>
  <c r="D41" i="225"/>
  <c r="D26" i="225"/>
  <c r="D17" i="225"/>
  <c r="D9" i="225"/>
  <c r="D117" i="225"/>
  <c r="D112" i="225"/>
  <c r="D109" i="225"/>
  <c r="D104" i="225"/>
  <c r="D101" i="225"/>
  <c r="D85" i="225"/>
  <c r="D72" i="225"/>
  <c r="D69" i="225"/>
  <c r="D48" i="225"/>
  <c r="D8" i="225"/>
  <c r="D113" i="225"/>
  <c r="D106" i="225"/>
  <c r="D98" i="225"/>
  <c r="D89" i="225"/>
  <c r="D81" i="225"/>
  <c r="D73" i="225"/>
  <c r="D65" i="225"/>
  <c r="D58" i="225"/>
  <c r="D49" i="225"/>
  <c r="D34" i="225"/>
  <c r="D25" i="225"/>
  <c r="D118" i="225"/>
  <c r="D116" i="225"/>
  <c r="D115" i="225"/>
  <c r="D110" i="225"/>
  <c r="D108" i="225"/>
  <c r="D107" i="225"/>
  <c r="D102" i="225"/>
  <c r="D100" i="225"/>
  <c r="D99" i="225"/>
  <c r="D94" i="225"/>
  <c r="D92" i="225"/>
  <c r="D91" i="225"/>
  <c r="D86" i="225"/>
  <c r="D84" i="225"/>
  <c r="D83" i="225"/>
  <c r="D78" i="225"/>
  <c r="D76" i="225"/>
  <c r="D75" i="225"/>
  <c r="D70" i="225"/>
  <c r="D68" i="225"/>
  <c r="D67" i="225"/>
  <c r="D62" i="225"/>
  <c r="D60" i="225"/>
  <c r="D59" i="225"/>
  <c r="D54" i="225"/>
  <c r="D52" i="225"/>
  <c r="D51" i="225"/>
  <c r="D46" i="225"/>
  <c r="D44" i="225"/>
  <c r="D43" i="225"/>
  <c r="D38" i="225"/>
  <c r="D36" i="225"/>
  <c r="D35" i="225"/>
  <c r="D30" i="225"/>
  <c r="D28" i="225"/>
  <c r="D27" i="225"/>
  <c r="D22" i="225"/>
  <c r="D20" i="225"/>
  <c r="D19" i="225"/>
  <c r="D14" i="225"/>
  <c r="D12" i="225"/>
  <c r="D11" i="225"/>
  <c r="D93" i="225"/>
  <c r="D64" i="225"/>
  <c r="D61" i="225"/>
  <c r="D56" i="225"/>
  <c r="D37" i="225"/>
  <c r="D32" i="225"/>
  <c r="D29" i="225"/>
  <c r="D13" i="225"/>
  <c r="D7" i="225"/>
  <c r="D105" i="225"/>
  <c r="D90" i="225"/>
  <c r="D82" i="225"/>
  <c r="D74" i="225"/>
  <c r="D50" i="225"/>
  <c r="D42" i="225"/>
  <c r="D33" i="225"/>
  <c r="D18" i="225"/>
  <c r="D10" i="225"/>
  <c r="E120" i="224"/>
  <c r="E120" i="225"/>
  <c r="E119" i="225"/>
  <c r="E121" i="225" s="1"/>
  <c r="E120" i="223"/>
  <c r="E119" i="223"/>
  <c r="I36" i="180"/>
  <c r="C36" i="180"/>
  <c r="D36" i="180"/>
  <c r="E36" i="180"/>
  <c r="F36" i="180"/>
  <c r="G36" i="180"/>
  <c r="H36" i="180"/>
  <c r="J36" i="180"/>
  <c r="K36" i="180"/>
  <c r="I12" i="180"/>
  <c r="I18" i="180"/>
  <c r="I24" i="180"/>
  <c r="W119" i="225"/>
  <c r="F24" i="180"/>
  <c r="E24" i="180"/>
  <c r="C24" i="180" s="1"/>
  <c r="D24" i="180"/>
  <c r="F18" i="180"/>
  <c r="E18" i="180"/>
  <c r="C18" i="180" s="1"/>
  <c r="D18" i="180"/>
  <c r="F12" i="180"/>
  <c r="E12" i="180"/>
  <c r="C12" i="180" s="1"/>
  <c r="D12" i="180"/>
  <c r="D8" i="180"/>
  <c r="E8" i="180"/>
  <c r="C8" i="180" s="1"/>
  <c r="F8" i="180"/>
  <c r="D9" i="180"/>
  <c r="E9" i="180"/>
  <c r="C9" i="180" s="1"/>
  <c r="F9" i="180"/>
  <c r="D10" i="180"/>
  <c r="E10" i="180"/>
  <c r="C10" i="180" s="1"/>
  <c r="F10" i="180"/>
  <c r="D11" i="180"/>
  <c r="E11" i="180"/>
  <c r="C11" i="180" s="1"/>
  <c r="F11" i="180"/>
  <c r="D13" i="180"/>
  <c r="E13" i="180"/>
  <c r="C13" i="180" s="1"/>
  <c r="F13" i="180"/>
  <c r="D14" i="180"/>
  <c r="E14" i="180"/>
  <c r="C14" i="180" s="1"/>
  <c r="F14" i="180"/>
  <c r="D15" i="180"/>
  <c r="E15" i="180"/>
  <c r="C15" i="180" s="1"/>
  <c r="F15" i="180"/>
  <c r="D16" i="180"/>
  <c r="E16" i="180"/>
  <c r="C16" i="180" s="1"/>
  <c r="F16" i="180"/>
  <c r="D17" i="180"/>
  <c r="E17" i="180"/>
  <c r="C17" i="180" s="1"/>
  <c r="F17" i="180"/>
  <c r="D19" i="180"/>
  <c r="E19" i="180"/>
  <c r="C19" i="180" s="1"/>
  <c r="F19" i="180"/>
  <c r="D20" i="180"/>
  <c r="E20" i="180"/>
  <c r="C20" i="180" s="1"/>
  <c r="F20" i="180"/>
  <c r="D21" i="180"/>
  <c r="E21" i="180"/>
  <c r="C21" i="180" s="1"/>
  <c r="F21" i="180"/>
  <c r="D22" i="180"/>
  <c r="E22" i="180"/>
  <c r="C22" i="180" s="1"/>
  <c r="F22" i="180"/>
  <c r="D23" i="180"/>
  <c r="E23" i="180"/>
  <c r="C23" i="180" s="1"/>
  <c r="F23" i="180"/>
  <c r="D25" i="180"/>
  <c r="E25" i="180"/>
  <c r="C25" i="180" s="1"/>
  <c r="F25" i="180"/>
  <c r="D26" i="180"/>
  <c r="E26" i="180"/>
  <c r="C26" i="180" s="1"/>
  <c r="F26" i="180"/>
  <c r="D27" i="180"/>
  <c r="E27" i="180"/>
  <c r="C27" i="180" s="1"/>
  <c r="F27" i="180"/>
  <c r="D28" i="180"/>
  <c r="E28" i="180"/>
  <c r="C28" i="180" s="1"/>
  <c r="F28" i="180"/>
  <c r="D29" i="180"/>
  <c r="E29" i="180"/>
  <c r="C29" i="180" s="1"/>
  <c r="F29" i="180"/>
  <c r="D30" i="180"/>
  <c r="E30" i="180"/>
  <c r="C30" i="180" s="1"/>
  <c r="F30" i="180"/>
  <c r="D31" i="180"/>
  <c r="E31" i="180"/>
  <c r="C31" i="180" s="1"/>
  <c r="F31" i="180"/>
  <c r="D32" i="180"/>
  <c r="E32" i="180"/>
  <c r="C32" i="180" s="1"/>
  <c r="F32" i="180"/>
  <c r="D33" i="180"/>
  <c r="E33" i="180"/>
  <c r="C33" i="180" s="1"/>
  <c r="F33" i="180"/>
  <c r="D34" i="180"/>
  <c r="E34" i="180"/>
  <c r="C34" i="180" s="1"/>
  <c r="F34" i="180"/>
  <c r="D35" i="180"/>
  <c r="E35" i="180"/>
  <c r="C35" i="180" s="1"/>
  <c r="F35" i="180"/>
  <c r="F7" i="180"/>
  <c r="G7" i="180"/>
  <c r="H7" i="180"/>
  <c r="H8" i="180"/>
  <c r="G9" i="180"/>
  <c r="G10" i="180"/>
  <c r="G11" i="180"/>
  <c r="H10" i="180"/>
  <c r="H11" i="180"/>
  <c r="H12" i="180"/>
  <c r="H15" i="180"/>
  <c r="G16" i="180"/>
  <c r="G17" i="180"/>
  <c r="H18" i="180"/>
  <c r="G20" i="180"/>
  <c r="G21" i="180"/>
  <c r="H24" i="180"/>
  <c r="H25" i="180"/>
  <c r="G28" i="180"/>
  <c r="H28" i="180"/>
  <c r="H33" i="180"/>
  <c r="G35" i="180"/>
  <c r="H35" i="180"/>
  <c r="J7" i="180"/>
  <c r="J9" i="180"/>
  <c r="J10" i="180"/>
  <c r="J11" i="180"/>
  <c r="J12" i="180"/>
  <c r="J13" i="180"/>
  <c r="K7" i="180"/>
  <c r="K8" i="180"/>
  <c r="K9" i="180"/>
  <c r="K10" i="180"/>
  <c r="K11" i="180"/>
  <c r="K12" i="180"/>
  <c r="K13" i="180"/>
  <c r="K14" i="180"/>
  <c r="K15" i="180"/>
  <c r="K16" i="180"/>
  <c r="J15" i="180"/>
  <c r="J16" i="180"/>
  <c r="J17" i="180"/>
  <c r="J20" i="180"/>
  <c r="K20" i="180"/>
  <c r="J21" i="180"/>
  <c r="K21" i="180"/>
  <c r="K24" i="180"/>
  <c r="J25" i="180"/>
  <c r="J27" i="180"/>
  <c r="J28" i="180"/>
  <c r="K28" i="180"/>
  <c r="K33" i="180"/>
  <c r="J35" i="180"/>
  <c r="K35" i="180"/>
  <c r="I23" i="187"/>
  <c r="F23" i="187"/>
  <c r="E23" i="187"/>
  <c r="D23" i="187"/>
  <c r="I22" i="187"/>
  <c r="F22" i="187"/>
  <c r="E22" i="187"/>
  <c r="D22" i="187"/>
  <c r="I21" i="187"/>
  <c r="F21" i="187"/>
  <c r="E21" i="187"/>
  <c r="C21" i="187" s="1"/>
  <c r="D21" i="187"/>
  <c r="I20" i="187"/>
  <c r="F20" i="187"/>
  <c r="E20" i="187"/>
  <c r="D20" i="187"/>
  <c r="I19" i="187"/>
  <c r="F19" i="187"/>
  <c r="E19" i="187"/>
  <c r="C19" i="187" s="1"/>
  <c r="D19" i="187"/>
  <c r="I18" i="187"/>
  <c r="F18" i="187"/>
  <c r="E18" i="187"/>
  <c r="D18" i="187"/>
  <c r="C18" i="187"/>
  <c r="I17" i="187"/>
  <c r="F17" i="187"/>
  <c r="E17" i="187"/>
  <c r="D17" i="187"/>
  <c r="C17" i="187"/>
  <c r="I16" i="187"/>
  <c r="F16" i="187"/>
  <c r="E16" i="187"/>
  <c r="D16" i="187"/>
  <c r="C16" i="187"/>
  <c r="I15" i="187"/>
  <c r="F15" i="187"/>
  <c r="E15" i="187"/>
  <c r="D15" i="187"/>
  <c r="I14" i="187"/>
  <c r="F14" i="187"/>
  <c r="E14" i="187"/>
  <c r="D14" i="187"/>
  <c r="I13" i="187"/>
  <c r="F13" i="187"/>
  <c r="E13" i="187"/>
  <c r="D13" i="187"/>
  <c r="C13" i="187"/>
  <c r="I12" i="187"/>
  <c r="F12" i="187"/>
  <c r="E12" i="187"/>
  <c r="C12" i="187" s="1"/>
  <c r="D12" i="187"/>
  <c r="I11" i="187"/>
  <c r="F11" i="187"/>
  <c r="E11" i="187"/>
  <c r="D11" i="187"/>
  <c r="I10" i="187"/>
  <c r="F10" i="187"/>
  <c r="E10" i="187"/>
  <c r="C10" i="187" s="1"/>
  <c r="D10" i="187"/>
  <c r="I9" i="187"/>
  <c r="F9" i="187"/>
  <c r="E9" i="187"/>
  <c r="D9" i="187"/>
  <c r="C9" i="187"/>
  <c r="I8" i="187"/>
  <c r="F8" i="187"/>
  <c r="E8" i="187"/>
  <c r="D8" i="187"/>
  <c r="C8" i="187"/>
  <c r="I7" i="187"/>
  <c r="F7" i="187"/>
  <c r="E7" i="187"/>
  <c r="D7" i="187"/>
  <c r="G24" i="187"/>
  <c r="H24" i="187"/>
  <c r="J24" i="187"/>
  <c r="K24" i="187"/>
  <c r="E16" i="164" l="1"/>
  <c r="G16" i="164"/>
  <c r="G8" i="164"/>
  <c r="G9" i="164"/>
  <c r="G17" i="164"/>
  <c r="G7" i="164"/>
  <c r="G10" i="164"/>
  <c r="G18" i="164"/>
  <c r="G11" i="164"/>
  <c r="G19" i="164"/>
  <c r="G12" i="164"/>
  <c r="G20" i="164"/>
  <c r="G13" i="164"/>
  <c r="G21" i="164"/>
  <c r="G14" i="164"/>
  <c r="G22" i="164"/>
  <c r="G15" i="164"/>
  <c r="G23" i="164"/>
  <c r="I10" i="164"/>
  <c r="I12" i="164"/>
  <c r="I20" i="164"/>
  <c r="I8" i="164"/>
  <c r="I9" i="164"/>
  <c r="I18" i="164"/>
  <c r="I19" i="164"/>
  <c r="I13" i="164"/>
  <c r="I21" i="164"/>
  <c r="I14" i="164"/>
  <c r="I22" i="164"/>
  <c r="I15" i="164"/>
  <c r="I23" i="164"/>
  <c r="I16" i="164"/>
  <c r="I17" i="164"/>
  <c r="I7" i="164"/>
  <c r="I11" i="164"/>
  <c r="H16" i="164"/>
  <c r="J13" i="164"/>
  <c r="J21" i="164"/>
  <c r="J14" i="164"/>
  <c r="J22" i="164"/>
  <c r="J15" i="164"/>
  <c r="J23" i="164"/>
  <c r="J19" i="164"/>
  <c r="J10" i="164"/>
  <c r="J12" i="164"/>
  <c r="J8" i="164"/>
  <c r="J16" i="164"/>
  <c r="J7" i="164"/>
  <c r="J9" i="164"/>
  <c r="J17" i="164"/>
  <c r="J18" i="164"/>
  <c r="J11" i="164"/>
  <c r="J20" i="164"/>
  <c r="C24" i="187"/>
  <c r="B16" i="164" s="1"/>
  <c r="E121" i="223"/>
  <c r="E121" i="224"/>
  <c r="C7" i="187"/>
  <c r="C14" i="187"/>
  <c r="C23" i="187"/>
  <c r="D24" i="187"/>
  <c r="C16" i="164" s="1"/>
  <c r="F24" i="187"/>
  <c r="C11" i="187"/>
  <c r="C20" i="187"/>
  <c r="I24" i="187"/>
  <c r="C15" i="187"/>
  <c r="C22" i="187"/>
  <c r="E24" i="187"/>
  <c r="E3" i="229"/>
  <c r="A3" i="229"/>
  <c r="G35" i="229" s="1"/>
  <c r="C35" i="229"/>
  <c r="F31" i="229"/>
  <c r="A3" i="226"/>
  <c r="G23" i="226" s="1"/>
  <c r="G24" i="164" l="1"/>
  <c r="E11" i="164"/>
  <c r="E12" i="164"/>
  <c r="E20" i="164"/>
  <c r="E13" i="164"/>
  <c r="E21" i="164"/>
  <c r="E14" i="164"/>
  <c r="E22" i="164"/>
  <c r="E15" i="164"/>
  <c r="E23" i="164"/>
  <c r="E10" i="164"/>
  <c r="E17" i="164"/>
  <c r="E9" i="164"/>
  <c r="E18" i="164"/>
  <c r="E8" i="164"/>
  <c r="E19" i="164"/>
  <c r="E7" i="164"/>
  <c r="I24" i="164"/>
  <c r="C12" i="164"/>
  <c r="C20" i="164"/>
  <c r="C17" i="164"/>
  <c r="C10" i="164"/>
  <c r="C19" i="164"/>
  <c r="C13" i="164"/>
  <c r="C21" i="164"/>
  <c r="C14" i="164"/>
  <c r="C22" i="164"/>
  <c r="C15" i="164"/>
  <c r="C23" i="164"/>
  <c r="C8" i="164"/>
  <c r="C9" i="164"/>
  <c r="C7" i="164"/>
  <c r="C18" i="164"/>
  <c r="C11" i="164"/>
  <c r="D12" i="164"/>
  <c r="D20" i="164"/>
  <c r="D13" i="164"/>
  <c r="D21" i="164"/>
  <c r="D14" i="164"/>
  <c r="D22" i="164"/>
  <c r="D7" i="164"/>
  <c r="D10" i="164"/>
  <c r="D11" i="164"/>
  <c r="D17" i="164"/>
  <c r="D18" i="164"/>
  <c r="D19" i="164"/>
  <c r="D15" i="164"/>
  <c r="D23" i="164"/>
  <c r="D8" i="164"/>
  <c r="D9" i="164"/>
  <c r="D16" i="164"/>
  <c r="H18" i="164"/>
  <c r="H8" i="164"/>
  <c r="H11" i="164"/>
  <c r="H19" i="164"/>
  <c r="H7" i="164"/>
  <c r="H12" i="164"/>
  <c r="H15" i="164"/>
  <c r="H9" i="164"/>
  <c r="H20" i="164"/>
  <c r="H10" i="164"/>
  <c r="H13" i="164"/>
  <c r="H21" i="164"/>
  <c r="H14" i="164"/>
  <c r="H22" i="164"/>
  <c r="H23" i="164"/>
  <c r="H17" i="164"/>
  <c r="J24" i="164"/>
  <c r="B11" i="164"/>
  <c r="B13" i="164"/>
  <c r="B21" i="164"/>
  <c r="B14" i="164"/>
  <c r="B22" i="164"/>
  <c r="B19" i="164"/>
  <c r="B15" i="164"/>
  <c r="B23" i="164"/>
  <c r="B12" i="164"/>
  <c r="B8" i="164"/>
  <c r="B9" i="164"/>
  <c r="B17" i="164"/>
  <c r="B7" i="164"/>
  <c r="B10" i="164"/>
  <c r="B18" i="164"/>
  <c r="B20" i="164"/>
  <c r="C23" i="226"/>
  <c r="C6" i="226"/>
  <c r="A6" i="226"/>
  <c r="A23" i="226"/>
  <c r="E24" i="164" l="1"/>
  <c r="C24" i="164"/>
  <c r="D24" i="164"/>
  <c r="H24" i="164"/>
  <c r="B24" i="164"/>
  <c r="D17" i="91" l="1"/>
  <c r="G11" i="90"/>
  <c r="G14" i="90"/>
  <c r="G17" i="90"/>
  <c r="G20" i="90"/>
  <c r="G23" i="90"/>
  <c r="G26" i="90"/>
  <c r="H43" i="158" l="1"/>
  <c r="H40" i="158"/>
  <c r="F38" i="158"/>
  <c r="G38" i="158"/>
  <c r="H38" i="158"/>
  <c r="I38" i="158"/>
  <c r="J38" i="158"/>
  <c r="K38" i="158"/>
  <c r="L38" i="158"/>
  <c r="F39" i="158"/>
  <c r="G39" i="158"/>
  <c r="H39" i="158"/>
  <c r="I39" i="158"/>
  <c r="J39" i="158"/>
  <c r="K39" i="158"/>
  <c r="L39" i="158"/>
  <c r="D10" i="158"/>
  <c r="D13" i="158"/>
  <c r="D16" i="158"/>
  <c r="D19" i="158"/>
  <c r="D22" i="158"/>
  <c r="D25" i="158"/>
  <c r="D28" i="158"/>
  <c r="D31" i="158"/>
  <c r="D34" i="158"/>
  <c r="J34" i="158"/>
  <c r="C30" i="89"/>
  <c r="D30" i="89"/>
  <c r="C31" i="89"/>
  <c r="D31" i="89"/>
  <c r="C32" i="89"/>
  <c r="D32" i="89"/>
  <c r="H8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3" i="89"/>
  <c r="H54" i="89"/>
  <c r="H55" i="89"/>
  <c r="H56" i="89"/>
  <c r="H57" i="89"/>
  <c r="H58" i="89"/>
  <c r="H59" i="89"/>
  <c r="H60" i="89"/>
  <c r="H61" i="89"/>
  <c r="H62" i="89"/>
  <c r="H63" i="89"/>
  <c r="H64" i="89"/>
  <c r="H65" i="89"/>
  <c r="H66" i="89"/>
  <c r="H67" i="89"/>
  <c r="H68" i="89"/>
  <c r="H69" i="89"/>
  <c r="H70" i="89"/>
  <c r="H71" i="89"/>
  <c r="H72" i="89"/>
  <c r="H73" i="89"/>
  <c r="H74" i="89"/>
  <c r="H75" i="89"/>
  <c r="H76" i="89"/>
  <c r="H77" i="89"/>
  <c r="H78" i="89"/>
  <c r="H79" i="89"/>
  <c r="H80" i="89"/>
  <c r="H81" i="89"/>
  <c r="H82" i="89"/>
  <c r="H83" i="89"/>
  <c r="H84" i="89"/>
  <c r="H85" i="89"/>
  <c r="H86" i="89"/>
  <c r="H87" i="89"/>
  <c r="H88" i="89"/>
  <c r="H89" i="89"/>
  <c r="H90" i="89"/>
  <c r="H91" i="89"/>
  <c r="H92" i="89"/>
  <c r="H93" i="89"/>
  <c r="H94" i="89"/>
  <c r="H95" i="89"/>
  <c r="H96" i="89"/>
  <c r="H97" i="89"/>
  <c r="H98" i="89"/>
  <c r="H99" i="89"/>
  <c r="H100" i="89"/>
  <c r="H101" i="89"/>
  <c r="H102" i="89"/>
  <c r="H103" i="89"/>
  <c r="H7" i="89"/>
  <c r="D9" i="75"/>
  <c r="E9" i="75"/>
  <c r="F9" i="75"/>
  <c r="G9" i="75"/>
  <c r="H9" i="75"/>
  <c r="I9" i="75"/>
  <c r="J9" i="75"/>
  <c r="K9" i="75"/>
  <c r="D12" i="75"/>
  <c r="E12" i="75"/>
  <c r="F12" i="75"/>
  <c r="G12" i="75"/>
  <c r="H12" i="75"/>
  <c r="I12" i="75"/>
  <c r="J12" i="75"/>
  <c r="K12" i="75"/>
  <c r="D15" i="75"/>
  <c r="E15" i="75"/>
  <c r="F15" i="75"/>
  <c r="G15" i="75"/>
  <c r="H15" i="75"/>
  <c r="I15" i="75"/>
  <c r="J15" i="75"/>
  <c r="K15" i="75"/>
  <c r="D18" i="75"/>
  <c r="E18" i="75"/>
  <c r="F18" i="75"/>
  <c r="G18" i="75"/>
  <c r="H18" i="75"/>
  <c r="I18" i="75"/>
  <c r="J18" i="75"/>
  <c r="K18" i="75"/>
  <c r="D21" i="75"/>
  <c r="E21" i="75"/>
  <c r="F21" i="75"/>
  <c r="G21" i="75"/>
  <c r="H21" i="75"/>
  <c r="I21" i="75"/>
  <c r="J21" i="75"/>
  <c r="K21" i="75"/>
  <c r="D24" i="75"/>
  <c r="E24" i="75"/>
  <c r="F24" i="75"/>
  <c r="G24" i="75"/>
  <c r="H24" i="75"/>
  <c r="I24" i="75"/>
  <c r="J24" i="75"/>
  <c r="K24" i="75"/>
  <c r="D27" i="75"/>
  <c r="E27" i="75"/>
  <c r="F27" i="75"/>
  <c r="G27" i="75"/>
  <c r="H27" i="75"/>
  <c r="I27" i="75"/>
  <c r="J27" i="75"/>
  <c r="K27" i="75"/>
  <c r="D30" i="75"/>
  <c r="E30" i="75"/>
  <c r="F30" i="75"/>
  <c r="G30" i="75"/>
  <c r="H30" i="75"/>
  <c r="I30" i="75"/>
  <c r="J30" i="75"/>
  <c r="K30" i="75"/>
  <c r="D33" i="75"/>
  <c r="E33" i="75"/>
  <c r="F33" i="75"/>
  <c r="G33" i="75"/>
  <c r="H33" i="75"/>
  <c r="I33" i="75"/>
  <c r="J33" i="75"/>
  <c r="K33" i="75"/>
  <c r="D36" i="75"/>
  <c r="E36" i="75"/>
  <c r="F36" i="75"/>
  <c r="G36" i="75"/>
  <c r="H36" i="75"/>
  <c r="I36" i="75"/>
  <c r="J36" i="75"/>
  <c r="K36" i="75"/>
  <c r="D37" i="75"/>
  <c r="D43" i="75" s="1"/>
  <c r="E37" i="75"/>
  <c r="F37" i="75"/>
  <c r="G37" i="75"/>
  <c r="G43" i="75" s="1"/>
  <c r="H37" i="75"/>
  <c r="I37" i="75"/>
  <c r="J37" i="75"/>
  <c r="J43" i="75" s="1"/>
  <c r="K37" i="75"/>
  <c r="K43" i="75" s="1"/>
  <c r="D38" i="75"/>
  <c r="D44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J44" i="75" s="1"/>
  <c r="K38" i="75"/>
  <c r="K44" i="75" s="1"/>
  <c r="D42" i="75"/>
  <c r="E42" i="75"/>
  <c r="F42" i="75"/>
  <c r="G42" i="75"/>
  <c r="H42" i="75"/>
  <c r="I42" i="75"/>
  <c r="J42" i="75"/>
  <c r="K42" i="75"/>
  <c r="B9" i="60"/>
  <c r="B10" i="60"/>
  <c r="D39" i="75" l="1"/>
  <c r="D45" i="75" s="1"/>
  <c r="E39" i="75"/>
  <c r="E45" i="75" s="1"/>
  <c r="E43" i="75"/>
  <c r="F39" i="75"/>
  <c r="F45" i="75" s="1"/>
  <c r="G39" i="75"/>
  <c r="G45" i="75" s="1"/>
  <c r="H39" i="75"/>
  <c r="H45" i="75" s="1"/>
  <c r="H43" i="75"/>
  <c r="I39" i="75"/>
  <c r="I45" i="75" s="1"/>
  <c r="I43" i="75"/>
  <c r="J39" i="75"/>
  <c r="J45" i="75" s="1"/>
  <c r="K39" i="75"/>
  <c r="K45" i="75" s="1"/>
  <c r="F43" i="75"/>
  <c r="C40" i="74"/>
  <c r="F33" i="74"/>
  <c r="B17" i="64"/>
  <c r="B16" i="64"/>
  <c r="B15" i="64"/>
  <c r="B14" i="64"/>
  <c r="B13" i="64"/>
  <c r="B12" i="64"/>
  <c r="B11" i="64"/>
  <c r="B10" i="64"/>
  <c r="B9" i="64"/>
  <c r="B8" i="64"/>
  <c r="C18" i="64"/>
  <c r="C9" i="64"/>
  <c r="C10" i="64"/>
  <c r="C11" i="64"/>
  <c r="C12" i="64"/>
  <c r="C13" i="64"/>
  <c r="C14" i="64"/>
  <c r="C15" i="64"/>
  <c r="C16" i="64"/>
  <c r="C17" i="64"/>
  <c r="C8" i="64"/>
  <c r="B17" i="63"/>
  <c r="B16" i="63"/>
  <c r="B15" i="63"/>
  <c r="B14" i="63"/>
  <c r="B13" i="63"/>
  <c r="B18" i="63" s="1"/>
  <c r="B12" i="63"/>
  <c r="B11" i="63"/>
  <c r="B10" i="63"/>
  <c r="B9" i="63"/>
  <c r="B8" i="63"/>
  <c r="C18" i="63"/>
  <c r="D18" i="63"/>
  <c r="B8" i="62"/>
  <c r="B17" i="62"/>
  <c r="B16" i="62"/>
  <c r="B18" i="62" s="1"/>
  <c r="B15" i="62"/>
  <c r="B14" i="62"/>
  <c r="B13" i="62"/>
  <c r="B12" i="62"/>
  <c r="B11" i="62"/>
  <c r="B10" i="62"/>
  <c r="B9" i="62"/>
  <c r="C18" i="62"/>
  <c r="I18" i="58"/>
  <c r="I18" i="57"/>
  <c r="B15" i="56"/>
  <c r="B14" i="56"/>
  <c r="B13" i="56"/>
  <c r="B12" i="56"/>
  <c r="B11" i="56"/>
  <c r="B10" i="56"/>
  <c r="B9" i="56"/>
  <c r="B8" i="56"/>
  <c r="C9" i="56"/>
  <c r="C10" i="56"/>
  <c r="C11" i="56"/>
  <c r="C12" i="56"/>
  <c r="C13" i="56"/>
  <c r="C14" i="56"/>
  <c r="C15" i="56"/>
  <c r="C16" i="56"/>
  <c r="C8" i="56"/>
  <c r="B15" i="55"/>
  <c r="B14" i="55"/>
  <c r="B13" i="55"/>
  <c r="B12" i="55"/>
  <c r="B11" i="55"/>
  <c r="B10" i="55"/>
  <c r="B9" i="55"/>
  <c r="B8" i="55"/>
  <c r="C16" i="55"/>
  <c r="B9" i="54"/>
  <c r="B10" i="54"/>
  <c r="B11" i="54"/>
  <c r="B16" i="54" s="1"/>
  <c r="B12" i="54"/>
  <c r="B13" i="54"/>
  <c r="B14" i="54"/>
  <c r="B15" i="54"/>
  <c r="B8" i="54"/>
  <c r="C16" i="54"/>
  <c r="G15" i="210"/>
  <c r="J15" i="210"/>
  <c r="D15" i="213"/>
  <c r="D12" i="213"/>
  <c r="C39" i="75" l="1"/>
  <c r="D42" i="74"/>
  <c r="E42" i="74"/>
  <c r="F42" i="74"/>
  <c r="G42" i="74"/>
  <c r="H42" i="74"/>
  <c r="I42" i="74"/>
  <c r="J42" i="74"/>
  <c r="K42" i="74"/>
  <c r="A15" i="229"/>
  <c r="F8" i="47" l="1"/>
  <c r="F10" i="47"/>
  <c r="F11" i="47"/>
  <c r="F13" i="47"/>
  <c r="F14" i="47"/>
  <c r="F16" i="47"/>
  <c r="F17" i="47"/>
  <c r="F19" i="47"/>
  <c r="F20" i="47"/>
  <c r="F22" i="47"/>
  <c r="F23" i="47"/>
  <c r="F25" i="47"/>
  <c r="F26" i="47"/>
  <c r="F28" i="47"/>
  <c r="F29" i="47"/>
  <c r="F31" i="47"/>
  <c r="F32" i="47"/>
  <c r="F7" i="47"/>
  <c r="I8" i="47"/>
  <c r="I10" i="47"/>
  <c r="I11" i="47"/>
  <c r="I13" i="47"/>
  <c r="I14" i="47"/>
  <c r="I16" i="47"/>
  <c r="I17" i="47"/>
  <c r="I19" i="47"/>
  <c r="I20" i="47"/>
  <c r="I22" i="47"/>
  <c r="I23" i="47"/>
  <c r="I25" i="47"/>
  <c r="I26" i="47"/>
  <c r="I28" i="47"/>
  <c r="I29" i="47"/>
  <c r="I31" i="47"/>
  <c r="I32" i="47"/>
  <c r="I7" i="47"/>
  <c r="J23" i="230"/>
  <c r="I23" i="230"/>
  <c r="H23" i="230"/>
  <c r="F23" i="230"/>
  <c r="H15" i="112"/>
  <c r="E15" i="112"/>
  <c r="D15" i="112"/>
  <c r="C15" i="112"/>
  <c r="B15" i="112"/>
  <c r="D38" i="160" l="1"/>
  <c r="E38" i="160"/>
  <c r="F38" i="160"/>
  <c r="G38" i="160"/>
  <c r="H38" i="160"/>
  <c r="I38" i="160"/>
  <c r="J38" i="160"/>
  <c r="K38" i="160"/>
  <c r="D39" i="160"/>
  <c r="E39" i="160"/>
  <c r="F39" i="160"/>
  <c r="G39" i="160"/>
  <c r="H39" i="160"/>
  <c r="I39" i="160"/>
  <c r="J39" i="160"/>
  <c r="K39" i="160"/>
  <c r="D40" i="160"/>
  <c r="L39" i="160"/>
  <c r="L38" i="160"/>
  <c r="E7" i="93"/>
  <c r="H7" i="93"/>
  <c r="K7" i="93"/>
  <c r="N7" i="93"/>
  <c r="E8" i="93"/>
  <c r="H8" i="93"/>
  <c r="K8" i="93"/>
  <c r="N8" i="93"/>
  <c r="E9" i="93"/>
  <c r="H9" i="93"/>
  <c r="K9" i="93"/>
  <c r="N9" i="93"/>
  <c r="E10" i="93"/>
  <c r="H10" i="93"/>
  <c r="K10" i="93"/>
  <c r="N10" i="93"/>
  <c r="E11" i="93"/>
  <c r="H11" i="93"/>
  <c r="K11" i="93"/>
  <c r="N11" i="93"/>
  <c r="E12" i="93"/>
  <c r="H12" i="93"/>
  <c r="K12" i="93"/>
  <c r="N12" i="93"/>
  <c r="D11" i="90"/>
  <c r="E11" i="90"/>
  <c r="F11" i="90"/>
  <c r="H11" i="90"/>
  <c r="D14" i="90"/>
  <c r="E14" i="90"/>
  <c r="F14" i="90"/>
  <c r="H14" i="90"/>
  <c r="D17" i="90"/>
  <c r="E17" i="90"/>
  <c r="F17" i="90"/>
  <c r="H17" i="90"/>
  <c r="D20" i="90"/>
  <c r="E20" i="90"/>
  <c r="F20" i="90"/>
  <c r="H20" i="90"/>
  <c r="D23" i="90"/>
  <c r="E23" i="90"/>
  <c r="F23" i="90"/>
  <c r="H23" i="90"/>
  <c r="D26" i="90"/>
  <c r="E26" i="90"/>
  <c r="F26" i="90"/>
  <c r="H26" i="90"/>
  <c r="D29" i="90"/>
  <c r="E29" i="90"/>
  <c r="F29" i="90"/>
  <c r="G29" i="90"/>
  <c r="H29" i="90"/>
  <c r="E32" i="90"/>
  <c r="F32" i="90"/>
  <c r="G32" i="90"/>
  <c r="H32" i="90"/>
  <c r="D35" i="90"/>
  <c r="E35" i="90"/>
  <c r="F35" i="90"/>
  <c r="G35" i="90"/>
  <c r="H35" i="90"/>
  <c r="D38" i="90"/>
  <c r="E38" i="90"/>
  <c r="F38" i="90"/>
  <c r="G38" i="90"/>
  <c r="H38" i="90"/>
  <c r="D41" i="90"/>
  <c r="E41" i="90"/>
  <c r="F41" i="90"/>
  <c r="G41" i="90"/>
  <c r="H41" i="90"/>
  <c r="D44" i="90"/>
  <c r="E44" i="90"/>
  <c r="F44" i="90"/>
  <c r="G44" i="90"/>
  <c r="H44" i="90"/>
  <c r="D47" i="90"/>
  <c r="E47" i="90"/>
  <c r="F47" i="90"/>
  <c r="G47" i="90"/>
  <c r="H47" i="90"/>
  <c r="D50" i="90"/>
  <c r="E50" i="90"/>
  <c r="F50" i="90"/>
  <c r="G50" i="90"/>
  <c r="H50" i="90"/>
  <c r="D53" i="90"/>
  <c r="E53" i="90"/>
  <c r="F53" i="90"/>
  <c r="G53" i="90"/>
  <c r="H53" i="90"/>
  <c r="D56" i="90"/>
  <c r="E56" i="90"/>
  <c r="F56" i="90"/>
  <c r="G56" i="90"/>
  <c r="H56" i="90"/>
  <c r="D59" i="90"/>
  <c r="E59" i="90"/>
  <c r="F59" i="90"/>
  <c r="G59" i="90"/>
  <c r="H59" i="90"/>
  <c r="D62" i="90"/>
  <c r="E62" i="90"/>
  <c r="F62" i="90"/>
  <c r="G62" i="90"/>
  <c r="H62" i="90"/>
  <c r="D11" i="91"/>
  <c r="E11" i="91"/>
  <c r="F11" i="91"/>
  <c r="G11" i="91"/>
  <c r="H11" i="91"/>
  <c r="D14" i="91"/>
  <c r="E14" i="91"/>
  <c r="F14" i="91"/>
  <c r="G14" i="91"/>
  <c r="H14" i="91"/>
  <c r="E17" i="91"/>
  <c r="F17" i="91"/>
  <c r="G17" i="91"/>
  <c r="H17" i="91"/>
  <c r="D20" i="91"/>
  <c r="E20" i="91"/>
  <c r="F20" i="91"/>
  <c r="G20" i="91"/>
  <c r="H20" i="91"/>
  <c r="D23" i="91"/>
  <c r="E23" i="91"/>
  <c r="F23" i="91"/>
  <c r="G23" i="91"/>
  <c r="H23" i="91"/>
  <c r="D26" i="91"/>
  <c r="E26" i="91"/>
  <c r="F26" i="91"/>
  <c r="G26" i="91"/>
  <c r="H26" i="91"/>
  <c r="D29" i="91"/>
  <c r="E29" i="91"/>
  <c r="F29" i="91"/>
  <c r="G29" i="91"/>
  <c r="H29" i="91"/>
  <c r="D32" i="91"/>
  <c r="E32" i="91"/>
  <c r="F32" i="91"/>
  <c r="G32" i="91"/>
  <c r="H32" i="91"/>
  <c r="D35" i="91"/>
  <c r="E35" i="91"/>
  <c r="F35" i="91"/>
  <c r="G35" i="91"/>
  <c r="H35" i="91"/>
  <c r="D38" i="91"/>
  <c r="E38" i="91"/>
  <c r="F38" i="91"/>
  <c r="G38" i="91"/>
  <c r="H38" i="91"/>
  <c r="D41" i="91"/>
  <c r="E41" i="91"/>
  <c r="F41" i="91"/>
  <c r="G41" i="91"/>
  <c r="H41" i="91"/>
  <c r="D44" i="91"/>
  <c r="E44" i="91"/>
  <c r="F44" i="91"/>
  <c r="G44" i="91"/>
  <c r="H44" i="91"/>
  <c r="D47" i="91"/>
  <c r="E47" i="91"/>
  <c r="F47" i="91"/>
  <c r="G47" i="91"/>
  <c r="H47" i="91"/>
  <c r="D50" i="91"/>
  <c r="E50" i="91"/>
  <c r="F50" i="91"/>
  <c r="G50" i="91"/>
  <c r="H50" i="91"/>
  <c r="D53" i="91"/>
  <c r="E53" i="91"/>
  <c r="F53" i="91"/>
  <c r="G53" i="91"/>
  <c r="H53" i="91"/>
  <c r="D56" i="91"/>
  <c r="E56" i="91"/>
  <c r="F56" i="91"/>
  <c r="G56" i="91"/>
  <c r="H56" i="91"/>
  <c r="D59" i="91"/>
  <c r="E59" i="91"/>
  <c r="F59" i="91"/>
  <c r="G59" i="91"/>
  <c r="H59" i="91"/>
  <c r="D62" i="91"/>
  <c r="E62" i="91"/>
  <c r="F62" i="91"/>
  <c r="G62" i="91"/>
  <c r="H62" i="91"/>
  <c r="J15" i="79"/>
  <c r="F15" i="79"/>
  <c r="D15" i="79"/>
  <c r="B15" i="79" s="1"/>
  <c r="C15" i="79"/>
  <c r="E7" i="48"/>
  <c r="H7" i="48"/>
  <c r="K7" i="48"/>
  <c r="N7" i="48"/>
  <c r="E8" i="48"/>
  <c r="H8" i="48"/>
  <c r="K8" i="48"/>
  <c r="N8" i="48"/>
  <c r="E9" i="48"/>
  <c r="H9" i="48"/>
  <c r="K9" i="48"/>
  <c r="N9" i="48"/>
  <c r="E10" i="48"/>
  <c r="H10" i="48"/>
  <c r="K10" i="48"/>
  <c r="N10" i="48"/>
  <c r="E11" i="48"/>
  <c r="H11" i="48"/>
  <c r="K11" i="48"/>
  <c r="N11" i="48"/>
  <c r="E12" i="48"/>
  <c r="H12" i="48"/>
  <c r="K12" i="48"/>
  <c r="N12" i="48"/>
  <c r="L15" i="39"/>
  <c r="H15" i="39"/>
  <c r="B15" i="39" s="1"/>
  <c r="F15" i="39"/>
  <c r="E15" i="39" s="1"/>
  <c r="D15" i="39"/>
  <c r="E40" i="160" l="1"/>
  <c r="F40" i="160"/>
  <c r="G40" i="160"/>
  <c r="H40" i="160"/>
  <c r="I40" i="160"/>
  <c r="J40" i="160"/>
  <c r="K40" i="160"/>
  <c r="C38" i="160"/>
  <c r="I15" i="79"/>
  <c r="E15" i="79"/>
  <c r="C15" i="39"/>
  <c r="K15" i="39"/>
  <c r="G15" i="39"/>
  <c r="K15" i="38"/>
  <c r="J15" i="38"/>
  <c r="G15" i="38"/>
  <c r="F15" i="38"/>
  <c r="E15" i="38"/>
  <c r="D15" i="38"/>
  <c r="C15" i="38" s="1"/>
  <c r="H15" i="37"/>
  <c r="B15" i="37" s="1"/>
  <c r="E15" i="37"/>
  <c r="D15" i="37"/>
  <c r="C15" i="37"/>
  <c r="B15" i="38" l="1"/>
  <c r="B18" i="226" l="1"/>
  <c r="A87" i="229" l="1"/>
  <c r="F87" i="229" s="1"/>
  <c r="D87" i="229"/>
  <c r="G88" i="229" s="1"/>
  <c r="C87" i="229"/>
  <c r="F88" i="229" s="1"/>
  <c r="B87" i="229"/>
  <c r="G87" i="229" s="1"/>
  <c r="B24" i="229"/>
  <c r="A24" i="229"/>
  <c r="A31" i="229"/>
  <c r="C31" i="229"/>
  <c r="A12" i="226"/>
  <c r="B12" i="226"/>
  <c r="D31" i="229" l="1"/>
  <c r="G32" i="229" s="1"/>
  <c r="F32" i="229"/>
  <c r="B12" i="229"/>
  <c r="A12" i="229"/>
  <c r="I44" i="160" l="1"/>
  <c r="L43" i="160"/>
  <c r="L45" i="160"/>
  <c r="L44" i="160"/>
  <c r="I45" i="160"/>
  <c r="J43" i="160"/>
  <c r="L46" i="160" l="1"/>
  <c r="L40" i="160"/>
  <c r="I46" i="160"/>
  <c r="A39" i="226"/>
  <c r="A31" i="226"/>
  <c r="A32" i="226"/>
  <c r="A33" i="226"/>
  <c r="A34" i="226"/>
  <c r="A35" i="226"/>
  <c r="A36" i="226"/>
  <c r="A37" i="226"/>
  <c r="A38" i="226"/>
  <c r="A30" i="226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E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8" i="210"/>
  <c r="D8" i="210"/>
  <c r="C9" i="210"/>
  <c r="D9" i="210"/>
  <c r="C10" i="210"/>
  <c r="D10" i="210"/>
  <c r="C11" i="210"/>
  <c r="D11" i="210"/>
  <c r="B11" i="210" s="1"/>
  <c r="C12" i="210"/>
  <c r="D12" i="210"/>
  <c r="C13" i="210"/>
  <c r="D13" i="210"/>
  <c r="B13" i="210" s="1"/>
  <c r="C14" i="210"/>
  <c r="D14" i="210"/>
  <c r="C7" i="210"/>
  <c r="D7" i="210"/>
  <c r="E8" i="210"/>
  <c r="C20" i="210" s="1"/>
  <c r="E9" i="210"/>
  <c r="C21" i="210" s="1"/>
  <c r="E10" i="210"/>
  <c r="C22" i="210" s="1"/>
  <c r="E11" i="210"/>
  <c r="C23" i="210" s="1"/>
  <c r="E12" i="210"/>
  <c r="C24" i="210" s="1"/>
  <c r="E13" i="210"/>
  <c r="C25" i="210" s="1"/>
  <c r="E14" i="210"/>
  <c r="C26" i="210" s="1"/>
  <c r="E7" i="210"/>
  <c r="C19" i="210" s="1"/>
  <c r="B14" i="210" l="1"/>
  <c r="B10" i="210"/>
  <c r="B9" i="210"/>
  <c r="B8" i="210"/>
  <c r="B12" i="210"/>
  <c r="H63" i="91"/>
  <c r="C61" i="91"/>
  <c r="C9" i="91"/>
  <c r="C60" i="91"/>
  <c r="C58" i="91"/>
  <c r="C57" i="91"/>
  <c r="C55" i="91"/>
  <c r="C54" i="91"/>
  <c r="C52" i="91"/>
  <c r="C51" i="91"/>
  <c r="C49" i="91"/>
  <c r="C48" i="91"/>
  <c r="C46" i="91"/>
  <c r="C45" i="91"/>
  <c r="C43" i="91"/>
  <c r="C42" i="91"/>
  <c r="C40" i="91"/>
  <c r="C39" i="91"/>
  <c r="C37" i="91"/>
  <c r="C36" i="91"/>
  <c r="C34" i="91"/>
  <c r="C33" i="91"/>
  <c r="C31" i="91"/>
  <c r="C30" i="91"/>
  <c r="C28" i="91"/>
  <c r="C27" i="91"/>
  <c r="C25" i="91"/>
  <c r="C24" i="91"/>
  <c r="C22" i="91"/>
  <c r="C21" i="91"/>
  <c r="C19" i="91"/>
  <c r="C18" i="91"/>
  <c r="C16" i="91"/>
  <c r="C15" i="91"/>
  <c r="C13" i="91"/>
  <c r="C12" i="91"/>
  <c r="C10" i="91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9" i="90"/>
  <c r="J104" i="89"/>
  <c r="O34" i="214"/>
  <c r="O9" i="213"/>
  <c r="C8" i="213"/>
  <c r="C10" i="213"/>
  <c r="C11" i="213"/>
  <c r="C13" i="213"/>
  <c r="C14" i="213"/>
  <c r="C16" i="213"/>
  <c r="C17" i="213"/>
  <c r="C19" i="213"/>
  <c r="C20" i="213"/>
  <c r="C22" i="213"/>
  <c r="C23" i="213"/>
  <c r="C25" i="213"/>
  <c r="C26" i="213"/>
  <c r="C28" i="213"/>
  <c r="C29" i="213"/>
  <c r="C31" i="213"/>
  <c r="C32" i="213"/>
  <c r="C7" i="213"/>
  <c r="O34" i="213"/>
  <c r="H7" i="146"/>
  <c r="B30" i="226" s="1"/>
  <c r="J16" i="146"/>
  <c r="I22" i="180"/>
  <c r="W119" i="223"/>
  <c r="L10" i="160"/>
  <c r="C8" i="160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7" i="160"/>
  <c r="C29" i="160"/>
  <c r="C30" i="160"/>
  <c r="C32" i="160"/>
  <c r="C33" i="160"/>
  <c r="C35" i="160"/>
  <c r="C36" i="160"/>
  <c r="C41" i="160"/>
  <c r="C42" i="160"/>
  <c r="C9" i="158"/>
  <c r="C11" i="158"/>
  <c r="C12" i="158"/>
  <c r="C14" i="158"/>
  <c r="C15" i="158"/>
  <c r="C17" i="158"/>
  <c r="C18" i="158"/>
  <c r="C20" i="158"/>
  <c r="C21" i="158"/>
  <c r="C23" i="158"/>
  <c r="C24" i="158"/>
  <c r="C26" i="158"/>
  <c r="C27" i="158"/>
  <c r="C29" i="158"/>
  <c r="C30" i="158"/>
  <c r="C32" i="158"/>
  <c r="C33" i="158"/>
  <c r="C35" i="158"/>
  <c r="C36" i="158"/>
  <c r="C41" i="158"/>
  <c r="C42" i="158"/>
  <c r="C8" i="158"/>
  <c r="D43" i="160"/>
  <c r="E43" i="160"/>
  <c r="F43" i="160"/>
  <c r="G43" i="160"/>
  <c r="H43" i="160"/>
  <c r="I43" i="160"/>
  <c r="K43" i="160"/>
  <c r="D43" i="158"/>
  <c r="E43" i="158"/>
  <c r="F43" i="158"/>
  <c r="G43" i="158"/>
  <c r="I43" i="158"/>
  <c r="J43" i="158"/>
  <c r="K43" i="158"/>
  <c r="L43" i="158"/>
  <c r="L45" i="158"/>
  <c r="L44" i="158"/>
  <c r="D37" i="160"/>
  <c r="E37" i="160"/>
  <c r="F37" i="160"/>
  <c r="G37" i="160"/>
  <c r="H37" i="160"/>
  <c r="I37" i="160"/>
  <c r="J37" i="160"/>
  <c r="K37" i="160"/>
  <c r="D37" i="158"/>
  <c r="E37" i="158"/>
  <c r="F37" i="158"/>
  <c r="G37" i="158"/>
  <c r="H37" i="158"/>
  <c r="I37" i="158"/>
  <c r="J37" i="158"/>
  <c r="K37" i="158"/>
  <c r="L37" i="160"/>
  <c r="L37" i="158"/>
  <c r="D34" i="160"/>
  <c r="E34" i="160"/>
  <c r="F34" i="160"/>
  <c r="G34" i="160"/>
  <c r="H34" i="160"/>
  <c r="I34" i="160"/>
  <c r="J34" i="160"/>
  <c r="K34" i="160"/>
  <c r="E34" i="158"/>
  <c r="F34" i="158"/>
  <c r="G34" i="158"/>
  <c r="H34" i="158"/>
  <c r="I34" i="158"/>
  <c r="K34" i="158"/>
  <c r="L34" i="160"/>
  <c r="L34" i="158"/>
  <c r="D31" i="160"/>
  <c r="E31" i="160"/>
  <c r="F31" i="160"/>
  <c r="G31" i="160"/>
  <c r="H31" i="160"/>
  <c r="I31" i="160"/>
  <c r="J31" i="160"/>
  <c r="K31" i="160"/>
  <c r="E31" i="158"/>
  <c r="F31" i="158"/>
  <c r="G31" i="158"/>
  <c r="H31" i="158"/>
  <c r="I31" i="158"/>
  <c r="J31" i="158"/>
  <c r="K31" i="158"/>
  <c r="L31" i="160"/>
  <c r="L31" i="158"/>
  <c r="D28" i="160"/>
  <c r="E28" i="160"/>
  <c r="F28" i="160"/>
  <c r="G28" i="160"/>
  <c r="H28" i="160"/>
  <c r="I28" i="160"/>
  <c r="J28" i="160"/>
  <c r="K28" i="160"/>
  <c r="E28" i="158"/>
  <c r="F28" i="158"/>
  <c r="G28" i="158"/>
  <c r="H28" i="158"/>
  <c r="I28" i="158"/>
  <c r="J28" i="158"/>
  <c r="K28" i="158"/>
  <c r="L28" i="160"/>
  <c r="L28" i="158"/>
  <c r="D25" i="160"/>
  <c r="E25" i="160"/>
  <c r="F25" i="160"/>
  <c r="G25" i="160"/>
  <c r="H25" i="160"/>
  <c r="I25" i="160"/>
  <c r="J25" i="160"/>
  <c r="K25" i="160"/>
  <c r="E25" i="158"/>
  <c r="F25" i="158"/>
  <c r="G25" i="158"/>
  <c r="H25" i="158"/>
  <c r="I25" i="158"/>
  <c r="J25" i="158"/>
  <c r="K25" i="158"/>
  <c r="L25" i="160"/>
  <c r="L25" i="158"/>
  <c r="D22" i="160"/>
  <c r="E22" i="160"/>
  <c r="F22" i="160"/>
  <c r="G22" i="160"/>
  <c r="H22" i="160"/>
  <c r="I22" i="160"/>
  <c r="J22" i="160"/>
  <c r="K22" i="160"/>
  <c r="E22" i="158"/>
  <c r="F22" i="158"/>
  <c r="G22" i="158"/>
  <c r="H22" i="158"/>
  <c r="I22" i="158"/>
  <c r="J22" i="158"/>
  <c r="K22" i="158"/>
  <c r="L22" i="160"/>
  <c r="L22" i="158"/>
  <c r="L40" i="158" s="1"/>
  <c r="D19" i="160"/>
  <c r="E19" i="160"/>
  <c r="F19" i="160"/>
  <c r="G19" i="160"/>
  <c r="H19" i="160"/>
  <c r="I19" i="160"/>
  <c r="J19" i="160"/>
  <c r="K19" i="160"/>
  <c r="E19" i="158"/>
  <c r="F19" i="158"/>
  <c r="G19" i="158"/>
  <c r="H19" i="158"/>
  <c r="I19" i="158"/>
  <c r="J19" i="158"/>
  <c r="K19" i="158"/>
  <c r="L19" i="160"/>
  <c r="L19" i="158"/>
  <c r="D16" i="160"/>
  <c r="E16" i="160"/>
  <c r="F16" i="160"/>
  <c r="G16" i="160"/>
  <c r="H16" i="160"/>
  <c r="I16" i="160"/>
  <c r="J16" i="160"/>
  <c r="K16" i="160"/>
  <c r="E16" i="158"/>
  <c r="F16" i="158"/>
  <c r="G16" i="158"/>
  <c r="H16" i="158"/>
  <c r="I16" i="158"/>
  <c r="J16" i="158"/>
  <c r="K16" i="158"/>
  <c r="L16" i="160"/>
  <c r="L16" i="158"/>
  <c r="D13" i="160"/>
  <c r="E13" i="160"/>
  <c r="F13" i="160"/>
  <c r="G13" i="160"/>
  <c r="H13" i="160"/>
  <c r="I13" i="160"/>
  <c r="J13" i="160"/>
  <c r="K13" i="160"/>
  <c r="E13" i="158"/>
  <c r="F13" i="158"/>
  <c r="G13" i="158"/>
  <c r="H13" i="158"/>
  <c r="I13" i="158"/>
  <c r="J13" i="158"/>
  <c r="K13" i="158"/>
  <c r="L13" i="160"/>
  <c r="L13" i="158"/>
  <c r="D10" i="160"/>
  <c r="E10" i="160"/>
  <c r="F10" i="160"/>
  <c r="G10" i="160"/>
  <c r="H10" i="160"/>
  <c r="I10" i="160"/>
  <c r="J10" i="160"/>
  <c r="K10" i="160"/>
  <c r="E10" i="158"/>
  <c r="F10" i="158"/>
  <c r="G10" i="158"/>
  <c r="H10" i="158"/>
  <c r="I10" i="158"/>
  <c r="J10" i="158"/>
  <c r="K10" i="158"/>
  <c r="L10" i="158"/>
  <c r="C11" i="91"/>
  <c r="C14" i="91"/>
  <c r="C17" i="91"/>
  <c r="C20" i="91"/>
  <c r="C23" i="91"/>
  <c r="C26" i="91"/>
  <c r="C29" i="91"/>
  <c r="C32" i="91"/>
  <c r="C35" i="91"/>
  <c r="C38" i="91"/>
  <c r="C41" i="91"/>
  <c r="C44" i="91"/>
  <c r="C47" i="91"/>
  <c r="C50" i="91"/>
  <c r="C53" i="91"/>
  <c r="C56" i="91"/>
  <c r="C59" i="91"/>
  <c r="C62" i="91"/>
  <c r="K38" i="74"/>
  <c r="K44" i="74" s="1"/>
  <c r="K37" i="74"/>
  <c r="K43" i="74" s="1"/>
  <c r="K36" i="74"/>
  <c r="E36" i="74"/>
  <c r="F36" i="74"/>
  <c r="G36" i="74"/>
  <c r="H36" i="74"/>
  <c r="I36" i="74"/>
  <c r="J36" i="74"/>
  <c r="E33" i="74"/>
  <c r="G33" i="74"/>
  <c r="H33" i="74"/>
  <c r="I33" i="74"/>
  <c r="J33" i="74"/>
  <c r="K33" i="74"/>
  <c r="E30" i="74"/>
  <c r="F30" i="74"/>
  <c r="G30" i="74"/>
  <c r="H30" i="74"/>
  <c r="I30" i="74"/>
  <c r="J30" i="74"/>
  <c r="K30" i="74"/>
  <c r="E27" i="74"/>
  <c r="F27" i="74"/>
  <c r="G27" i="74"/>
  <c r="H27" i="74"/>
  <c r="I27" i="74"/>
  <c r="J27" i="74"/>
  <c r="K27" i="74"/>
  <c r="E24" i="74"/>
  <c r="F24" i="74"/>
  <c r="G24" i="74"/>
  <c r="H24" i="74"/>
  <c r="I24" i="74"/>
  <c r="J24" i="74"/>
  <c r="K24" i="74"/>
  <c r="J21" i="74"/>
  <c r="I21" i="74"/>
  <c r="H21" i="74"/>
  <c r="G21" i="74"/>
  <c r="F21" i="74"/>
  <c r="E21" i="74"/>
  <c r="K21" i="74"/>
  <c r="D18" i="74"/>
  <c r="E18" i="74"/>
  <c r="F18" i="74"/>
  <c r="G18" i="74"/>
  <c r="H18" i="74"/>
  <c r="I18" i="74"/>
  <c r="J18" i="74"/>
  <c r="K18" i="74"/>
  <c r="D15" i="74"/>
  <c r="E15" i="74"/>
  <c r="F15" i="74"/>
  <c r="G15" i="74"/>
  <c r="H15" i="74"/>
  <c r="I15" i="74"/>
  <c r="J15" i="74"/>
  <c r="K15" i="74"/>
  <c r="D12" i="74"/>
  <c r="E12" i="74"/>
  <c r="F12" i="74"/>
  <c r="G12" i="74"/>
  <c r="H12" i="74"/>
  <c r="I12" i="74"/>
  <c r="J12" i="74"/>
  <c r="K12" i="74"/>
  <c r="D9" i="74"/>
  <c r="E9" i="74"/>
  <c r="F9" i="74"/>
  <c r="G9" i="74"/>
  <c r="H9" i="74"/>
  <c r="I9" i="74"/>
  <c r="J9" i="74"/>
  <c r="K9" i="74"/>
  <c r="J18" i="73"/>
  <c r="J11" i="73"/>
  <c r="C10" i="65"/>
  <c r="P13" i="48"/>
  <c r="K35" i="47"/>
  <c r="K34" i="47"/>
  <c r="G33" i="47"/>
  <c r="H33" i="47"/>
  <c r="J33" i="47"/>
  <c r="K33" i="47"/>
  <c r="I33" i="47" s="1"/>
  <c r="G30" i="47"/>
  <c r="H30" i="47"/>
  <c r="F30" i="47" s="1"/>
  <c r="K30" i="47"/>
  <c r="G27" i="47"/>
  <c r="H27" i="47"/>
  <c r="F27" i="47" s="1"/>
  <c r="K27" i="47"/>
  <c r="G24" i="47"/>
  <c r="H24" i="47"/>
  <c r="K24" i="47"/>
  <c r="G21" i="47"/>
  <c r="H21" i="47"/>
  <c r="F21" i="47" s="1"/>
  <c r="K21" i="47"/>
  <c r="G18" i="47"/>
  <c r="H18" i="47"/>
  <c r="K18" i="47"/>
  <c r="G15" i="47"/>
  <c r="H15" i="47"/>
  <c r="F15" i="47" s="1"/>
  <c r="K15" i="47"/>
  <c r="K12" i="47"/>
  <c r="H9" i="47"/>
  <c r="K9" i="47"/>
  <c r="C31" i="160" l="1"/>
  <c r="C10" i="160"/>
  <c r="C25" i="160"/>
  <c r="C22" i="160"/>
  <c r="C19" i="160"/>
  <c r="C16" i="160"/>
  <c r="F40" i="158"/>
  <c r="G40" i="158"/>
  <c r="I40" i="158"/>
  <c r="J40" i="158"/>
  <c r="K40" i="158"/>
  <c r="C34" i="158"/>
  <c r="C31" i="158"/>
  <c r="C22" i="158"/>
  <c r="C28" i="158"/>
  <c r="C25" i="158"/>
  <c r="C19" i="158"/>
  <c r="C16" i="158"/>
  <c r="C13" i="158"/>
  <c r="C10" i="158"/>
  <c r="A56" i="229"/>
  <c r="F56" i="229" s="1"/>
  <c r="C9" i="75"/>
  <c r="C9" i="74"/>
  <c r="C33" i="74"/>
  <c r="J19" i="73"/>
  <c r="J21" i="73" s="1"/>
  <c r="F33" i="47"/>
  <c r="F24" i="47"/>
  <c r="F18" i="47"/>
  <c r="I30" i="47"/>
  <c r="I27" i="47"/>
  <c r="I24" i="47"/>
  <c r="I21" i="47"/>
  <c r="I18" i="47"/>
  <c r="I15" i="47"/>
  <c r="C28" i="160"/>
  <c r="L46" i="158"/>
  <c r="C13" i="160"/>
  <c r="K39" i="74"/>
  <c r="K45" i="74" s="1"/>
  <c r="C34" i="160"/>
  <c r="C43" i="160"/>
  <c r="C37" i="160"/>
  <c r="C43" i="158"/>
  <c r="C37" i="158"/>
  <c r="C7" i="47"/>
  <c r="G12" i="47"/>
  <c r="H12" i="47"/>
  <c r="I12" i="47"/>
  <c r="G9" i="47"/>
  <c r="F9" i="47" s="1"/>
  <c r="I9" i="47"/>
  <c r="G16" i="46"/>
  <c r="H16" i="46"/>
  <c r="I16" i="46"/>
  <c r="K16" i="46"/>
  <c r="L16" i="46"/>
  <c r="M16" i="46"/>
  <c r="C7" i="46"/>
  <c r="D7" i="46"/>
  <c r="E7" i="46"/>
  <c r="F7" i="46"/>
  <c r="J20" i="73" l="1"/>
  <c r="F12" i="47"/>
  <c r="C12" i="47" s="1"/>
  <c r="C9" i="47"/>
  <c r="B7" i="46"/>
  <c r="O33" i="214"/>
  <c r="N33" i="214"/>
  <c r="M33" i="214"/>
  <c r="L33" i="214"/>
  <c r="K33" i="214"/>
  <c r="J33" i="214"/>
  <c r="I33" i="214"/>
  <c r="H33" i="214"/>
  <c r="G33" i="214"/>
  <c r="F33" i="214"/>
  <c r="E33" i="214"/>
  <c r="D33" i="214"/>
  <c r="O30" i="214"/>
  <c r="N30" i="214"/>
  <c r="M30" i="214"/>
  <c r="L30" i="214"/>
  <c r="K30" i="214"/>
  <c r="J30" i="214"/>
  <c r="I30" i="214"/>
  <c r="H30" i="214"/>
  <c r="G30" i="214"/>
  <c r="F30" i="214"/>
  <c r="E30" i="214"/>
  <c r="D30" i="214"/>
  <c r="O27" i="214"/>
  <c r="N27" i="214"/>
  <c r="M27" i="214"/>
  <c r="L27" i="214"/>
  <c r="K27" i="214"/>
  <c r="J27" i="214"/>
  <c r="I27" i="214"/>
  <c r="H27" i="214"/>
  <c r="G27" i="214"/>
  <c r="F27" i="214"/>
  <c r="E27" i="214"/>
  <c r="D27" i="214"/>
  <c r="O24" i="214"/>
  <c r="N24" i="214"/>
  <c r="M24" i="214"/>
  <c r="L24" i="214"/>
  <c r="K24" i="214"/>
  <c r="J24" i="214"/>
  <c r="I24" i="214"/>
  <c r="H24" i="214"/>
  <c r="G24" i="214"/>
  <c r="F24" i="214"/>
  <c r="E24" i="214"/>
  <c r="D24" i="214"/>
  <c r="O21" i="214"/>
  <c r="N21" i="214"/>
  <c r="M21" i="214"/>
  <c r="L21" i="214"/>
  <c r="K21" i="214"/>
  <c r="J21" i="214"/>
  <c r="I21" i="214"/>
  <c r="H21" i="214"/>
  <c r="G21" i="214"/>
  <c r="F21" i="214"/>
  <c r="E21" i="214"/>
  <c r="D21" i="214"/>
  <c r="O18" i="214"/>
  <c r="N18" i="214"/>
  <c r="M18" i="214"/>
  <c r="L18" i="214"/>
  <c r="K18" i="214"/>
  <c r="J18" i="214"/>
  <c r="I18" i="214"/>
  <c r="H18" i="214"/>
  <c r="G18" i="214"/>
  <c r="F18" i="214"/>
  <c r="E18" i="214"/>
  <c r="D18" i="214"/>
  <c r="O15" i="214"/>
  <c r="N15" i="214"/>
  <c r="M15" i="214"/>
  <c r="L15" i="214"/>
  <c r="K15" i="214"/>
  <c r="J15" i="214"/>
  <c r="I15" i="214"/>
  <c r="H15" i="214"/>
  <c r="G15" i="214"/>
  <c r="F15" i="214"/>
  <c r="E15" i="214"/>
  <c r="D15" i="214"/>
  <c r="O12" i="214"/>
  <c r="N12" i="214"/>
  <c r="M12" i="214"/>
  <c r="L12" i="214"/>
  <c r="K12" i="214"/>
  <c r="J12" i="214"/>
  <c r="I12" i="214"/>
  <c r="H12" i="214"/>
  <c r="G12" i="214"/>
  <c r="F12" i="214"/>
  <c r="E12" i="214"/>
  <c r="D12" i="214"/>
  <c r="O9" i="214"/>
  <c r="N9" i="214"/>
  <c r="M9" i="214"/>
  <c r="L9" i="214"/>
  <c r="K9" i="214"/>
  <c r="J9" i="214"/>
  <c r="I9" i="214"/>
  <c r="H9" i="214"/>
  <c r="G9" i="214"/>
  <c r="F9" i="214"/>
  <c r="E9" i="214"/>
  <c r="D9" i="214"/>
  <c r="O33" i="213" l="1"/>
  <c r="N33" i="213"/>
  <c r="M33" i="213"/>
  <c r="L33" i="213"/>
  <c r="K33" i="213"/>
  <c r="J33" i="213"/>
  <c r="I33" i="213"/>
  <c r="H33" i="213"/>
  <c r="G33" i="213"/>
  <c r="F33" i="213"/>
  <c r="E33" i="213"/>
  <c r="D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O12" i="213"/>
  <c r="N12" i="213"/>
  <c r="M12" i="213"/>
  <c r="L12" i="213"/>
  <c r="K12" i="213"/>
  <c r="J12" i="213"/>
  <c r="I12" i="213"/>
  <c r="H12" i="213"/>
  <c r="G12" i="213"/>
  <c r="F12" i="213"/>
  <c r="E12" i="213"/>
  <c r="E9" i="213"/>
  <c r="F9" i="213"/>
  <c r="G9" i="213"/>
  <c r="H9" i="213"/>
  <c r="I9" i="213"/>
  <c r="J9" i="213"/>
  <c r="K9" i="213"/>
  <c r="L9" i="213"/>
  <c r="M9" i="213"/>
  <c r="N9" i="213"/>
  <c r="D9" i="213"/>
  <c r="C7" i="146"/>
  <c r="D7" i="146"/>
  <c r="D14" i="38"/>
  <c r="D16" i="38"/>
  <c r="D13" i="38"/>
  <c r="D12" i="38"/>
  <c r="D11" i="38"/>
  <c r="D10" i="38"/>
  <c r="D9" i="38"/>
  <c r="D8" i="38"/>
  <c r="D7" i="38"/>
  <c r="E7" i="38"/>
  <c r="B7" i="38" s="1"/>
  <c r="E8" i="38"/>
  <c r="E9" i="38"/>
  <c r="E10" i="38"/>
  <c r="E11" i="38"/>
  <c r="E12" i="38"/>
  <c r="E13" i="38"/>
  <c r="E14" i="38"/>
  <c r="B14" i="38" s="1"/>
  <c r="E16" i="38"/>
  <c r="G10" i="38"/>
  <c r="K12" i="38"/>
  <c r="K9" i="38"/>
  <c r="H7" i="37"/>
  <c r="E7" i="37"/>
  <c r="B7" i="37"/>
  <c r="C30" i="213" l="1"/>
  <c r="A50" i="226" s="1"/>
  <c r="C12" i="213"/>
  <c r="A44" i="226" s="1"/>
  <c r="C33" i="213"/>
  <c r="A51" i="226" s="1"/>
  <c r="C27" i="213"/>
  <c r="A49" i="226" s="1"/>
  <c r="C24" i="213"/>
  <c r="A48" i="226" s="1"/>
  <c r="C21" i="213"/>
  <c r="A47" i="226" s="1"/>
  <c r="C18" i="213"/>
  <c r="A46" i="226" s="1"/>
  <c r="C15" i="213"/>
  <c r="A45" i="226" s="1"/>
  <c r="C9" i="213"/>
  <c r="A43" i="226" s="1"/>
  <c r="E43" i="226" s="1"/>
  <c r="C14" i="38"/>
  <c r="B9" i="38"/>
  <c r="C16" i="38"/>
  <c r="H16" i="37"/>
  <c r="H13" i="37"/>
  <c r="E38" i="158" l="1"/>
  <c r="D65" i="90"/>
  <c r="M26" i="85"/>
  <c r="J26" i="85"/>
  <c r="N16" i="80" l="1"/>
  <c r="L7" i="80"/>
  <c r="J15" i="56" l="1"/>
  <c r="J14" i="56"/>
  <c r="J13" i="56"/>
  <c r="J12" i="56"/>
  <c r="J11" i="56"/>
  <c r="J10" i="56"/>
  <c r="J9" i="56"/>
  <c r="K11" i="56"/>
  <c r="L15" i="56"/>
  <c r="L13" i="56"/>
  <c r="L12" i="56"/>
  <c r="L11" i="56"/>
  <c r="L10" i="56"/>
  <c r="L9" i="56"/>
  <c r="L16" i="55"/>
  <c r="K16" i="55"/>
  <c r="J16" i="55"/>
  <c r="E16" i="54"/>
  <c r="F16" i="54"/>
  <c r="J16" i="54"/>
  <c r="L16" i="54"/>
  <c r="W120" i="224" l="1"/>
  <c r="W119" i="224"/>
  <c r="V120" i="224"/>
  <c r="V119" i="224"/>
  <c r="U120" i="224"/>
  <c r="U119" i="224"/>
  <c r="U121" i="224" s="1"/>
  <c r="T120" i="224"/>
  <c r="T119" i="224"/>
  <c r="S120" i="224"/>
  <c r="S119" i="224"/>
  <c r="R120" i="224"/>
  <c r="R119" i="224"/>
  <c r="Q120" i="224"/>
  <c r="Q119" i="224"/>
  <c r="Q121" i="224" s="1"/>
  <c r="P120" i="224"/>
  <c r="P119" i="224"/>
  <c r="O120" i="224"/>
  <c r="O119" i="224"/>
  <c r="N120" i="224"/>
  <c r="N119" i="224"/>
  <c r="M120" i="224"/>
  <c r="M119" i="224"/>
  <c r="M121" i="224" s="1"/>
  <c r="L120" i="224"/>
  <c r="L119" i="224"/>
  <c r="K120" i="224"/>
  <c r="K119" i="224"/>
  <c r="J120" i="224"/>
  <c r="J119" i="224"/>
  <c r="I120" i="224"/>
  <c r="I119" i="224"/>
  <c r="H120" i="224"/>
  <c r="H119" i="224"/>
  <c r="G120" i="224"/>
  <c r="G119" i="224"/>
  <c r="F120" i="224"/>
  <c r="F119" i="224"/>
  <c r="W120" i="223"/>
  <c r="W121" i="223" s="1"/>
  <c r="V120" i="223"/>
  <c r="V119" i="223"/>
  <c r="V121" i="223" s="1"/>
  <c r="U119" i="223"/>
  <c r="U121" i="223" s="1"/>
  <c r="U120" i="223"/>
  <c r="T120" i="223"/>
  <c r="T119" i="223"/>
  <c r="S119" i="223"/>
  <c r="S120" i="223"/>
  <c r="R119" i="223"/>
  <c r="R120" i="223"/>
  <c r="Q120" i="223"/>
  <c r="Q119" i="223"/>
  <c r="P120" i="223"/>
  <c r="P119" i="223"/>
  <c r="O120" i="223"/>
  <c r="O119" i="223"/>
  <c r="N120" i="223"/>
  <c r="N119" i="223"/>
  <c r="M120" i="223"/>
  <c r="M119" i="223"/>
  <c r="L120" i="223"/>
  <c r="L119" i="223"/>
  <c r="K120" i="223"/>
  <c r="K119" i="223"/>
  <c r="J120" i="223"/>
  <c r="J119" i="223"/>
  <c r="J121" i="223" s="1"/>
  <c r="I119" i="223"/>
  <c r="I120" i="223"/>
  <c r="H120" i="223"/>
  <c r="H119" i="223"/>
  <c r="G119" i="223"/>
  <c r="G120" i="223"/>
  <c r="F120" i="223"/>
  <c r="F119" i="223"/>
  <c r="W120" i="225"/>
  <c r="V120" i="225"/>
  <c r="U120" i="225"/>
  <c r="T120" i="225"/>
  <c r="S120" i="225"/>
  <c r="R120" i="225"/>
  <c r="Q120" i="225"/>
  <c r="P120" i="225"/>
  <c r="O120" i="225"/>
  <c r="N120" i="225"/>
  <c r="M120" i="225"/>
  <c r="L120" i="225"/>
  <c r="K120" i="225"/>
  <c r="J120" i="225"/>
  <c r="I120" i="225"/>
  <c r="H120" i="225"/>
  <c r="G120" i="225"/>
  <c r="F120" i="225"/>
  <c r="F119" i="225"/>
  <c r="G119" i="225"/>
  <c r="H119" i="225"/>
  <c r="I119" i="225"/>
  <c r="J119" i="225"/>
  <c r="J121" i="225" s="1"/>
  <c r="K119" i="225"/>
  <c r="K121" i="225" s="1"/>
  <c r="L119" i="225"/>
  <c r="M119" i="225"/>
  <c r="N119" i="225"/>
  <c r="P119" i="225"/>
  <c r="Q119" i="225"/>
  <c r="R119" i="225"/>
  <c r="R121" i="225" s="1"/>
  <c r="S119" i="225"/>
  <c r="S121" i="225" s="1"/>
  <c r="T119" i="225"/>
  <c r="U119" i="225"/>
  <c r="U121" i="225" s="1"/>
  <c r="V119" i="225"/>
  <c r="O119" i="225"/>
  <c r="V121" i="225" l="1"/>
  <c r="N121" i="225"/>
  <c r="F121" i="225"/>
  <c r="T121" i="225"/>
  <c r="M121" i="225"/>
  <c r="K121" i="223"/>
  <c r="S121" i="223"/>
  <c r="Q121" i="225"/>
  <c r="W121" i="225"/>
  <c r="O121" i="225"/>
  <c r="P121" i="224"/>
  <c r="F121" i="224"/>
  <c r="J121" i="224"/>
  <c r="N121" i="224"/>
  <c r="W121" i="224"/>
  <c r="V121" i="224"/>
  <c r="K121" i="224"/>
  <c r="T121" i="224"/>
  <c r="H121" i="224"/>
  <c r="L121" i="224"/>
  <c r="M121" i="223"/>
  <c r="N121" i="223"/>
  <c r="G121" i="223"/>
  <c r="F121" i="223"/>
  <c r="L121" i="223"/>
  <c r="T121" i="223"/>
  <c r="R121" i="223"/>
  <c r="I121" i="223"/>
  <c r="I121" i="225"/>
  <c r="H121" i="225"/>
  <c r="P121" i="225"/>
  <c r="L121" i="225"/>
  <c r="G121" i="224"/>
  <c r="R121" i="224"/>
  <c r="O121" i="224"/>
  <c r="S121" i="224"/>
  <c r="I121" i="224"/>
  <c r="Q121" i="223"/>
  <c r="H121" i="223"/>
  <c r="O121" i="223"/>
  <c r="P121" i="223"/>
  <c r="G121" i="225"/>
  <c r="D15" i="210"/>
  <c r="A68" i="226" s="1"/>
  <c r="E68" i="226" s="1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C15" i="120"/>
  <c r="B15" i="120"/>
  <c r="C9" i="72" l="1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D8" i="72"/>
  <c r="E8" i="72"/>
  <c r="F8" i="72"/>
  <c r="G8" i="72"/>
  <c r="H8" i="72"/>
  <c r="I8" i="72"/>
  <c r="J8" i="72"/>
  <c r="C8" i="72"/>
  <c r="C11" i="69"/>
  <c r="C15" i="69" l="1"/>
  <c r="C9" i="69"/>
  <c r="C13" i="69"/>
  <c r="C14" i="69"/>
  <c r="C12" i="69"/>
  <c r="C10" i="69"/>
  <c r="B16" i="38"/>
  <c r="F16" i="38"/>
  <c r="G16" i="38"/>
  <c r="J16" i="38"/>
  <c r="K16" i="38"/>
  <c r="C16" i="37"/>
  <c r="E16" i="37"/>
  <c r="B16" i="37" s="1"/>
  <c r="D16" i="37"/>
  <c r="F18" i="73" l="1"/>
  <c r="G18" i="73"/>
  <c r="I18" i="73"/>
  <c r="F11" i="73"/>
  <c r="G11" i="73"/>
  <c r="I11" i="73"/>
  <c r="C8" i="73"/>
  <c r="D8" i="73"/>
  <c r="B8" i="73" s="1"/>
  <c r="C9" i="73"/>
  <c r="D9" i="73"/>
  <c r="C10" i="73"/>
  <c r="D10" i="73"/>
  <c r="B10" i="73" s="1"/>
  <c r="C12" i="73"/>
  <c r="D12" i="73"/>
  <c r="C13" i="73"/>
  <c r="D13" i="73"/>
  <c r="B13" i="73" s="1"/>
  <c r="C14" i="73"/>
  <c r="D14" i="73"/>
  <c r="C15" i="73"/>
  <c r="D15" i="73"/>
  <c r="B15" i="73" s="1"/>
  <c r="C16" i="73"/>
  <c r="D16" i="73"/>
  <c r="C17" i="73"/>
  <c r="D17" i="73"/>
  <c r="B17" i="73" s="1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8" i="73" s="1"/>
  <c r="H13" i="73"/>
  <c r="H14" i="73"/>
  <c r="H15" i="73"/>
  <c r="H16" i="73"/>
  <c r="H17" i="73"/>
  <c r="H7" i="73"/>
  <c r="D9" i="64"/>
  <c r="E9" i="64"/>
  <c r="F9" i="64"/>
  <c r="G9" i="64"/>
  <c r="H9" i="64"/>
  <c r="I9" i="64"/>
  <c r="J9" i="64"/>
  <c r="K9" i="64"/>
  <c r="L9" i="64"/>
  <c r="D10" i="64"/>
  <c r="E10" i="64"/>
  <c r="F10" i="64"/>
  <c r="G10" i="64"/>
  <c r="H10" i="64"/>
  <c r="I10" i="64"/>
  <c r="J10" i="64"/>
  <c r="K10" i="64"/>
  <c r="L10" i="64"/>
  <c r="D11" i="64"/>
  <c r="E11" i="64"/>
  <c r="F11" i="64"/>
  <c r="G11" i="64"/>
  <c r="H11" i="64"/>
  <c r="I11" i="64"/>
  <c r="J11" i="64"/>
  <c r="K11" i="64"/>
  <c r="L11" i="64"/>
  <c r="D12" i="64"/>
  <c r="E12" i="64"/>
  <c r="F12" i="64"/>
  <c r="G12" i="64"/>
  <c r="H12" i="64"/>
  <c r="I12" i="64"/>
  <c r="J12" i="64"/>
  <c r="K12" i="64"/>
  <c r="L12" i="64"/>
  <c r="D13" i="64"/>
  <c r="E13" i="64"/>
  <c r="F13" i="64"/>
  <c r="G13" i="64"/>
  <c r="H13" i="64"/>
  <c r="I13" i="64"/>
  <c r="J13" i="64"/>
  <c r="K13" i="64"/>
  <c r="L13" i="64"/>
  <c r="D14" i="64"/>
  <c r="E14" i="64"/>
  <c r="F14" i="64"/>
  <c r="G14" i="64"/>
  <c r="H14" i="64"/>
  <c r="I14" i="64"/>
  <c r="J14" i="64"/>
  <c r="K14" i="64"/>
  <c r="L14" i="64"/>
  <c r="D15" i="64"/>
  <c r="E15" i="64"/>
  <c r="F15" i="64"/>
  <c r="G15" i="64"/>
  <c r="H15" i="64"/>
  <c r="I15" i="64"/>
  <c r="J15" i="64"/>
  <c r="K15" i="64"/>
  <c r="L15" i="64"/>
  <c r="D16" i="64"/>
  <c r="E16" i="64"/>
  <c r="F16" i="64"/>
  <c r="G16" i="64"/>
  <c r="H16" i="64"/>
  <c r="I16" i="64"/>
  <c r="J16" i="64"/>
  <c r="K16" i="64"/>
  <c r="L16" i="64"/>
  <c r="D17" i="64"/>
  <c r="E17" i="64"/>
  <c r="F17" i="64"/>
  <c r="G17" i="64"/>
  <c r="H17" i="64"/>
  <c r="I17" i="64"/>
  <c r="J17" i="64"/>
  <c r="K17" i="64"/>
  <c r="L17" i="64"/>
  <c r="E8" i="64"/>
  <c r="F8" i="64"/>
  <c r="G8" i="64"/>
  <c r="H8" i="64"/>
  <c r="I8" i="64"/>
  <c r="J8" i="64"/>
  <c r="K8" i="64"/>
  <c r="L8" i="64"/>
  <c r="D8" i="64"/>
  <c r="D9" i="56"/>
  <c r="E9" i="56"/>
  <c r="F9" i="56"/>
  <c r="G9" i="56"/>
  <c r="H9" i="56"/>
  <c r="I9" i="56"/>
  <c r="K9" i="56"/>
  <c r="D10" i="56"/>
  <c r="E10" i="56"/>
  <c r="F10" i="56"/>
  <c r="G10" i="56"/>
  <c r="H10" i="56"/>
  <c r="I10" i="56"/>
  <c r="K10" i="56"/>
  <c r="D11" i="56"/>
  <c r="E11" i="56"/>
  <c r="F11" i="56"/>
  <c r="G11" i="56"/>
  <c r="H11" i="56"/>
  <c r="I11" i="56"/>
  <c r="D12" i="56"/>
  <c r="E12" i="56"/>
  <c r="F12" i="56"/>
  <c r="G12" i="56"/>
  <c r="H12" i="56"/>
  <c r="I12" i="56"/>
  <c r="K12" i="56"/>
  <c r="D13" i="56"/>
  <c r="E13" i="56"/>
  <c r="F13" i="56"/>
  <c r="G13" i="56"/>
  <c r="H13" i="56"/>
  <c r="I13" i="56"/>
  <c r="K13" i="56"/>
  <c r="D14" i="56"/>
  <c r="E14" i="56"/>
  <c r="F14" i="56"/>
  <c r="G14" i="56"/>
  <c r="H14" i="56"/>
  <c r="I14" i="56"/>
  <c r="K14" i="56"/>
  <c r="L14" i="56"/>
  <c r="D15" i="56"/>
  <c r="E15" i="56"/>
  <c r="F15" i="56"/>
  <c r="G15" i="56"/>
  <c r="H15" i="56"/>
  <c r="I15" i="56"/>
  <c r="K15" i="56"/>
  <c r="E8" i="56"/>
  <c r="F8" i="56"/>
  <c r="G8" i="56"/>
  <c r="H8" i="56"/>
  <c r="I8" i="56"/>
  <c r="J8" i="56"/>
  <c r="J16" i="56" s="1"/>
  <c r="K8" i="56"/>
  <c r="L8" i="56"/>
  <c r="D8" i="56"/>
  <c r="G16" i="54"/>
  <c r="H16" i="54"/>
  <c r="C8" i="52"/>
  <c r="D8" i="52"/>
  <c r="E8" i="52"/>
  <c r="C9" i="52"/>
  <c r="D9" i="52"/>
  <c r="E9" i="52"/>
  <c r="C10" i="52"/>
  <c r="D10" i="52"/>
  <c r="E10" i="52"/>
  <c r="C11" i="52"/>
  <c r="D11" i="52"/>
  <c r="B11" i="52" s="1"/>
  <c r="E11" i="52"/>
  <c r="C12" i="52"/>
  <c r="D12" i="52"/>
  <c r="E12" i="52"/>
  <c r="C13" i="52"/>
  <c r="D13" i="52"/>
  <c r="E13" i="52"/>
  <c r="C14" i="52"/>
  <c r="D14" i="52"/>
  <c r="E14" i="52"/>
  <c r="C7" i="52"/>
  <c r="D7" i="52"/>
  <c r="E7" i="52"/>
  <c r="C18" i="52" s="1"/>
  <c r="H8" i="52"/>
  <c r="H9" i="52"/>
  <c r="H10" i="52"/>
  <c r="H11" i="52"/>
  <c r="H12" i="52"/>
  <c r="H13" i="52"/>
  <c r="H14" i="52"/>
  <c r="H7" i="52"/>
  <c r="B18" i="52" s="1"/>
  <c r="B7" i="210"/>
  <c r="H8" i="210"/>
  <c r="H9" i="210"/>
  <c r="H10" i="210"/>
  <c r="H11" i="210"/>
  <c r="H12" i="210"/>
  <c r="H13" i="210"/>
  <c r="H14" i="210"/>
  <c r="H7" i="210"/>
  <c r="I15" i="210"/>
  <c r="C13" i="48"/>
  <c r="B64" i="226" s="1"/>
  <c r="F64" i="226" s="1"/>
  <c r="D13" i="48"/>
  <c r="A64" i="226" s="1"/>
  <c r="E64" i="226" s="1"/>
  <c r="D8" i="47"/>
  <c r="E8" i="47"/>
  <c r="D10" i="47"/>
  <c r="E10" i="47"/>
  <c r="D11" i="47"/>
  <c r="E11" i="47"/>
  <c r="D13" i="47"/>
  <c r="E13" i="47"/>
  <c r="D14" i="47"/>
  <c r="E14" i="47"/>
  <c r="D16" i="47"/>
  <c r="E16" i="47"/>
  <c r="D17" i="47"/>
  <c r="E17" i="47"/>
  <c r="D19" i="47"/>
  <c r="E19" i="47"/>
  <c r="D20" i="47"/>
  <c r="E20" i="47"/>
  <c r="D22" i="47"/>
  <c r="E22" i="47"/>
  <c r="D23" i="47"/>
  <c r="E23" i="47"/>
  <c r="D25" i="47"/>
  <c r="E25" i="47"/>
  <c r="D26" i="47"/>
  <c r="E26" i="47"/>
  <c r="D28" i="47"/>
  <c r="E28" i="47"/>
  <c r="D29" i="47"/>
  <c r="E29" i="47"/>
  <c r="D31" i="47"/>
  <c r="E31" i="47"/>
  <c r="D32" i="47"/>
  <c r="E32" i="47"/>
  <c r="D7" i="47"/>
  <c r="E7" i="47"/>
  <c r="C8" i="46"/>
  <c r="D8" i="46"/>
  <c r="E8" i="46"/>
  <c r="F8" i="46"/>
  <c r="C9" i="46"/>
  <c r="D9" i="46"/>
  <c r="E9" i="46"/>
  <c r="F9" i="46"/>
  <c r="C10" i="46"/>
  <c r="D10" i="46"/>
  <c r="E10" i="46"/>
  <c r="F10" i="46"/>
  <c r="C11" i="46"/>
  <c r="D11" i="46"/>
  <c r="E11" i="46"/>
  <c r="F11" i="46"/>
  <c r="C12" i="46"/>
  <c r="D12" i="46"/>
  <c r="E12" i="46"/>
  <c r="F12" i="46"/>
  <c r="C13" i="46"/>
  <c r="D13" i="46"/>
  <c r="E13" i="46"/>
  <c r="F13" i="46"/>
  <c r="C14" i="46"/>
  <c r="D14" i="46"/>
  <c r="E14" i="46"/>
  <c r="F14" i="46"/>
  <c r="C15" i="46"/>
  <c r="D15" i="46"/>
  <c r="E15" i="46"/>
  <c r="F15" i="46"/>
  <c r="J8" i="46"/>
  <c r="J9" i="46"/>
  <c r="J10" i="46"/>
  <c r="J11" i="46"/>
  <c r="J12" i="46"/>
  <c r="J13" i="46"/>
  <c r="J14" i="46"/>
  <c r="J15" i="46"/>
  <c r="J7" i="46"/>
  <c r="D8" i="215"/>
  <c r="E8" i="215"/>
  <c r="F8" i="215"/>
  <c r="G8" i="215"/>
  <c r="H8" i="215"/>
  <c r="I8" i="215"/>
  <c r="J8" i="215"/>
  <c r="K8" i="215"/>
  <c r="L8" i="215"/>
  <c r="M8" i="215"/>
  <c r="N8" i="215"/>
  <c r="O8" i="215"/>
  <c r="D9" i="215"/>
  <c r="E9" i="215"/>
  <c r="F9" i="215"/>
  <c r="G9" i="215"/>
  <c r="H9" i="215"/>
  <c r="I9" i="215"/>
  <c r="J9" i="215"/>
  <c r="K9" i="215"/>
  <c r="L9" i="215"/>
  <c r="M9" i="215"/>
  <c r="N9" i="215"/>
  <c r="O9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E7" i="215"/>
  <c r="F7" i="215"/>
  <c r="G7" i="215"/>
  <c r="H7" i="215"/>
  <c r="I7" i="215"/>
  <c r="J7" i="215"/>
  <c r="K7" i="215"/>
  <c r="L7" i="215"/>
  <c r="M7" i="215"/>
  <c r="N7" i="215"/>
  <c r="O7" i="215"/>
  <c r="D7" i="215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B7" i="146"/>
  <c r="D30" i="226" s="1"/>
  <c r="E8" i="146"/>
  <c r="C31" i="226" s="1"/>
  <c r="E9" i="146"/>
  <c r="C32" i="226" s="1"/>
  <c r="E10" i="146"/>
  <c r="C33" i="226" s="1"/>
  <c r="E11" i="146"/>
  <c r="C34" i="226" s="1"/>
  <c r="E12" i="146"/>
  <c r="C35" i="226" s="1"/>
  <c r="E13" i="146"/>
  <c r="C36" i="226" s="1"/>
  <c r="E14" i="146"/>
  <c r="C37" i="226" s="1"/>
  <c r="E15" i="146"/>
  <c r="C38" i="226" s="1"/>
  <c r="E7" i="146"/>
  <c r="C30" i="226" s="1"/>
  <c r="H8" i="146"/>
  <c r="B31" i="226" s="1"/>
  <c r="E44" i="226" s="1"/>
  <c r="H9" i="146"/>
  <c r="B32" i="226" s="1"/>
  <c r="E45" i="226" s="1"/>
  <c r="H10" i="146"/>
  <c r="B33" i="226" s="1"/>
  <c r="E46" i="226" s="1"/>
  <c r="H11" i="146"/>
  <c r="B34" i="226" s="1"/>
  <c r="E47" i="226" s="1"/>
  <c r="H12" i="146"/>
  <c r="B35" i="226" s="1"/>
  <c r="E48" i="226" s="1"/>
  <c r="H13" i="146"/>
  <c r="B36" i="226" s="1"/>
  <c r="E49" i="226" s="1"/>
  <c r="H14" i="146"/>
  <c r="B37" i="226" s="1"/>
  <c r="E50" i="226" s="1"/>
  <c r="H15" i="146"/>
  <c r="B38" i="226" s="1"/>
  <c r="E51" i="226" s="1"/>
  <c r="G16" i="146"/>
  <c r="D16" i="39"/>
  <c r="H16" i="39"/>
  <c r="B23" i="226" s="1"/>
  <c r="F16" i="39"/>
  <c r="L16" i="39"/>
  <c r="D24" i="159"/>
  <c r="E24" i="159"/>
  <c r="F24" i="159"/>
  <c r="G24" i="159"/>
  <c r="H24" i="159"/>
  <c r="I24" i="159"/>
  <c r="J24" i="159"/>
  <c r="K24" i="159"/>
  <c r="L24" i="159"/>
  <c r="D25" i="159"/>
  <c r="E25" i="159"/>
  <c r="F25" i="159"/>
  <c r="G25" i="159"/>
  <c r="H25" i="159"/>
  <c r="I25" i="159"/>
  <c r="J25" i="159"/>
  <c r="K25" i="159"/>
  <c r="L25" i="159"/>
  <c r="E23" i="159"/>
  <c r="F23" i="159"/>
  <c r="G23" i="159"/>
  <c r="H23" i="159"/>
  <c r="I23" i="159"/>
  <c r="J23" i="159"/>
  <c r="K23" i="159"/>
  <c r="L23" i="159"/>
  <c r="D23" i="159"/>
  <c r="E18" i="73" l="1"/>
  <c r="E11" i="73"/>
  <c r="H11" i="73"/>
  <c r="B14" i="52"/>
  <c r="B12" i="52"/>
  <c r="B8" i="52"/>
  <c r="D33" i="47"/>
  <c r="D12" i="47"/>
  <c r="D27" i="47"/>
  <c r="D21" i="47"/>
  <c r="D15" i="47"/>
  <c r="B8" i="46"/>
  <c r="B15" i="146"/>
  <c r="D38" i="226" s="1"/>
  <c r="B13" i="146"/>
  <c r="D36" i="226" s="1"/>
  <c r="B11" i="146"/>
  <c r="D34" i="226" s="1"/>
  <c r="B9" i="146"/>
  <c r="D32" i="226" s="1"/>
  <c r="C18" i="73"/>
  <c r="B14" i="73"/>
  <c r="B16" i="73"/>
  <c r="B12" i="73"/>
  <c r="D18" i="73"/>
  <c r="D11" i="73"/>
  <c r="C11" i="73"/>
  <c r="B9" i="73"/>
  <c r="L16" i="56"/>
  <c r="K16" i="56"/>
  <c r="B9" i="52"/>
  <c r="B13" i="52"/>
  <c r="B10" i="52"/>
  <c r="D24" i="47"/>
  <c r="D18" i="47"/>
  <c r="E33" i="47"/>
  <c r="E30" i="47"/>
  <c r="D30" i="47"/>
  <c r="E27" i="47"/>
  <c r="E24" i="47"/>
  <c r="E21" i="47"/>
  <c r="E18" i="47"/>
  <c r="E15" i="47"/>
  <c r="E12" i="47"/>
  <c r="E9" i="47"/>
  <c r="D9" i="47"/>
  <c r="B15" i="46"/>
  <c r="B11" i="46"/>
  <c r="F16" i="46"/>
  <c r="B56" i="226" s="1"/>
  <c r="F56" i="226" s="1"/>
  <c r="B14" i="46"/>
  <c r="B12" i="46"/>
  <c r="D16" i="46"/>
  <c r="B10" i="46"/>
  <c r="C16" i="46"/>
  <c r="B9" i="46"/>
  <c r="E16" i="46"/>
  <c r="B13" i="46"/>
  <c r="B12" i="146"/>
  <c r="D35" i="226" s="1"/>
  <c r="B14" i="146"/>
  <c r="D37" i="226" s="1"/>
  <c r="B10" i="146"/>
  <c r="D33" i="226" s="1"/>
  <c r="B8" i="146"/>
  <c r="D31" i="226" s="1"/>
  <c r="B16" i="39"/>
  <c r="C16" i="39" s="1"/>
  <c r="E15" i="210"/>
  <c r="C27" i="210" s="1"/>
  <c r="J16" i="46"/>
  <c r="A56" i="226" s="1"/>
  <c r="E56" i="226" s="1"/>
  <c r="E16" i="39"/>
  <c r="G16" i="39"/>
  <c r="C10" i="92"/>
  <c r="C12" i="92"/>
  <c r="C16" i="92"/>
  <c r="C19" i="92"/>
  <c r="C21" i="92"/>
  <c r="C22" i="92"/>
  <c r="C25" i="92"/>
  <c r="C27" i="92"/>
  <c r="C30" i="92"/>
  <c r="C31" i="92"/>
  <c r="C33" i="92"/>
  <c r="C37" i="92"/>
  <c r="C43" i="92"/>
  <c r="C46" i="92"/>
  <c r="C49" i="92"/>
  <c r="C51" i="92"/>
  <c r="C55" i="92"/>
  <c r="C58" i="92"/>
  <c r="C60" i="92"/>
  <c r="C61" i="92"/>
  <c r="C9" i="92"/>
  <c r="D10" i="92"/>
  <c r="E10" i="92"/>
  <c r="F10" i="92"/>
  <c r="G10" i="92"/>
  <c r="H10" i="92"/>
  <c r="D11" i="92"/>
  <c r="E11" i="92"/>
  <c r="F11" i="92"/>
  <c r="G11" i="92"/>
  <c r="H11" i="92"/>
  <c r="D12" i="92"/>
  <c r="E12" i="92"/>
  <c r="F12" i="92"/>
  <c r="G12" i="92"/>
  <c r="H12" i="92"/>
  <c r="D13" i="92"/>
  <c r="E13" i="92"/>
  <c r="F13" i="92"/>
  <c r="G13" i="92"/>
  <c r="H13" i="92"/>
  <c r="D14" i="92"/>
  <c r="E14" i="92"/>
  <c r="F14" i="92"/>
  <c r="G14" i="92"/>
  <c r="H14" i="92"/>
  <c r="D15" i="92"/>
  <c r="E15" i="92"/>
  <c r="F15" i="92"/>
  <c r="G15" i="92"/>
  <c r="H15" i="92"/>
  <c r="D16" i="92"/>
  <c r="E16" i="92"/>
  <c r="F16" i="92"/>
  <c r="G16" i="92"/>
  <c r="H16" i="92"/>
  <c r="D17" i="92"/>
  <c r="E17" i="92"/>
  <c r="F17" i="92"/>
  <c r="G17" i="92"/>
  <c r="H17" i="92"/>
  <c r="D18" i="92"/>
  <c r="E18" i="92"/>
  <c r="F18" i="92"/>
  <c r="G18" i="92"/>
  <c r="H18" i="92"/>
  <c r="D19" i="92"/>
  <c r="E19" i="92"/>
  <c r="F19" i="92"/>
  <c r="G19" i="92"/>
  <c r="H19" i="92"/>
  <c r="D20" i="92"/>
  <c r="E20" i="92"/>
  <c r="F20" i="92"/>
  <c r="G20" i="92"/>
  <c r="H20" i="92"/>
  <c r="D21" i="92"/>
  <c r="E21" i="92"/>
  <c r="F21" i="92"/>
  <c r="G21" i="92"/>
  <c r="H21" i="92"/>
  <c r="D22" i="92"/>
  <c r="E22" i="92"/>
  <c r="F22" i="92"/>
  <c r="G22" i="92"/>
  <c r="H22" i="92"/>
  <c r="D23" i="92"/>
  <c r="E23" i="92"/>
  <c r="F23" i="92"/>
  <c r="G23" i="92"/>
  <c r="H23" i="92"/>
  <c r="D24" i="92"/>
  <c r="E24" i="92"/>
  <c r="F24" i="92"/>
  <c r="G24" i="92"/>
  <c r="H24" i="92"/>
  <c r="D25" i="92"/>
  <c r="E25" i="92"/>
  <c r="F25" i="92"/>
  <c r="G25" i="92"/>
  <c r="H25" i="92"/>
  <c r="D26" i="92"/>
  <c r="E26" i="92"/>
  <c r="F26" i="92"/>
  <c r="G26" i="92"/>
  <c r="H26" i="92"/>
  <c r="D27" i="92"/>
  <c r="E27" i="92"/>
  <c r="F27" i="92"/>
  <c r="G27" i="92"/>
  <c r="H27" i="92"/>
  <c r="D28" i="92"/>
  <c r="E28" i="92"/>
  <c r="F28" i="92"/>
  <c r="G28" i="92"/>
  <c r="H28" i="92"/>
  <c r="D29" i="92"/>
  <c r="E29" i="92"/>
  <c r="F29" i="92"/>
  <c r="H29" i="92"/>
  <c r="D30" i="92"/>
  <c r="E30" i="92"/>
  <c r="F30" i="92"/>
  <c r="G30" i="92"/>
  <c r="H30" i="92"/>
  <c r="D31" i="92"/>
  <c r="E31" i="92"/>
  <c r="F31" i="92"/>
  <c r="G31" i="92"/>
  <c r="H31" i="92"/>
  <c r="D32" i="92"/>
  <c r="E32" i="92"/>
  <c r="F32" i="92"/>
  <c r="G32" i="92"/>
  <c r="H32" i="92"/>
  <c r="D33" i="92"/>
  <c r="E33" i="92"/>
  <c r="F33" i="92"/>
  <c r="G33" i="92"/>
  <c r="H33" i="92"/>
  <c r="D34" i="92"/>
  <c r="E34" i="92"/>
  <c r="F34" i="92"/>
  <c r="G34" i="92"/>
  <c r="H34" i="92"/>
  <c r="D35" i="92"/>
  <c r="E35" i="92"/>
  <c r="F35" i="92"/>
  <c r="G35" i="92"/>
  <c r="H35" i="92"/>
  <c r="D36" i="92"/>
  <c r="E36" i="92"/>
  <c r="F36" i="92"/>
  <c r="G36" i="92"/>
  <c r="H36" i="92"/>
  <c r="D37" i="92"/>
  <c r="E37" i="92"/>
  <c r="F37" i="92"/>
  <c r="G37" i="92"/>
  <c r="H37" i="92"/>
  <c r="D38" i="92"/>
  <c r="E38" i="92"/>
  <c r="F38" i="92"/>
  <c r="G38" i="92"/>
  <c r="H38" i="92"/>
  <c r="D39" i="92"/>
  <c r="E39" i="92"/>
  <c r="F39" i="92"/>
  <c r="G39" i="92"/>
  <c r="H39" i="92"/>
  <c r="D40" i="92"/>
  <c r="E40" i="92"/>
  <c r="F40" i="92"/>
  <c r="G40" i="92"/>
  <c r="H40" i="92"/>
  <c r="D41" i="92"/>
  <c r="E41" i="92"/>
  <c r="F41" i="92"/>
  <c r="G41" i="92"/>
  <c r="H41" i="92"/>
  <c r="D42" i="92"/>
  <c r="E42" i="92"/>
  <c r="F42" i="92"/>
  <c r="G42" i="92"/>
  <c r="H42" i="92"/>
  <c r="D43" i="92"/>
  <c r="E43" i="92"/>
  <c r="F43" i="92"/>
  <c r="G43" i="92"/>
  <c r="H43" i="92"/>
  <c r="D44" i="92"/>
  <c r="E44" i="92"/>
  <c r="F44" i="92"/>
  <c r="G44" i="92"/>
  <c r="H44" i="92"/>
  <c r="D45" i="92"/>
  <c r="E45" i="92"/>
  <c r="F45" i="92"/>
  <c r="G45" i="92"/>
  <c r="H45" i="92"/>
  <c r="D46" i="92"/>
  <c r="E46" i="92"/>
  <c r="F46" i="92"/>
  <c r="G46" i="92"/>
  <c r="H46" i="92"/>
  <c r="D47" i="92"/>
  <c r="E47" i="92"/>
  <c r="F47" i="92"/>
  <c r="G47" i="92"/>
  <c r="H47" i="92"/>
  <c r="D48" i="92"/>
  <c r="E48" i="92"/>
  <c r="F48" i="92"/>
  <c r="G48" i="92"/>
  <c r="H48" i="92"/>
  <c r="D49" i="92"/>
  <c r="E49" i="92"/>
  <c r="F49" i="92"/>
  <c r="G49" i="92"/>
  <c r="H49" i="92"/>
  <c r="D50" i="92"/>
  <c r="E50" i="92"/>
  <c r="F50" i="92"/>
  <c r="G50" i="92"/>
  <c r="H50" i="92"/>
  <c r="D51" i="92"/>
  <c r="E51" i="92"/>
  <c r="F51" i="92"/>
  <c r="G51" i="92"/>
  <c r="H51" i="92"/>
  <c r="D52" i="92"/>
  <c r="E52" i="92"/>
  <c r="F52" i="92"/>
  <c r="G52" i="92"/>
  <c r="H52" i="92"/>
  <c r="D53" i="92"/>
  <c r="E53" i="92"/>
  <c r="F53" i="92"/>
  <c r="G53" i="92"/>
  <c r="H53" i="92"/>
  <c r="D54" i="92"/>
  <c r="E54" i="92"/>
  <c r="F54" i="92"/>
  <c r="G54" i="92"/>
  <c r="H54" i="92"/>
  <c r="D55" i="92"/>
  <c r="E55" i="92"/>
  <c r="F55" i="92"/>
  <c r="G55" i="92"/>
  <c r="H55" i="92"/>
  <c r="D56" i="92"/>
  <c r="E56" i="92"/>
  <c r="F56" i="92"/>
  <c r="G56" i="92"/>
  <c r="H56" i="92"/>
  <c r="D57" i="92"/>
  <c r="E57" i="92"/>
  <c r="F57" i="92"/>
  <c r="G57" i="92"/>
  <c r="H57" i="92"/>
  <c r="D58" i="92"/>
  <c r="E58" i="92"/>
  <c r="F58" i="92"/>
  <c r="G58" i="92"/>
  <c r="H58" i="92"/>
  <c r="D59" i="92"/>
  <c r="E59" i="92"/>
  <c r="F59" i="92"/>
  <c r="G59" i="92"/>
  <c r="H59" i="92"/>
  <c r="D60" i="92"/>
  <c r="E60" i="92"/>
  <c r="F60" i="92"/>
  <c r="G60" i="92"/>
  <c r="H60" i="92"/>
  <c r="D61" i="92"/>
  <c r="E61" i="92"/>
  <c r="F61" i="92"/>
  <c r="G61" i="92"/>
  <c r="H61" i="92"/>
  <c r="D62" i="92"/>
  <c r="E62" i="92"/>
  <c r="F62" i="92"/>
  <c r="G62" i="92"/>
  <c r="H62" i="92"/>
  <c r="F9" i="92"/>
  <c r="G9" i="92"/>
  <c r="H9" i="92"/>
  <c r="E9" i="92"/>
  <c r="D9" i="92"/>
  <c r="G29" i="92"/>
  <c r="B18" i="73" l="1"/>
  <c r="B16" i="46"/>
  <c r="C56" i="226" s="1"/>
  <c r="G56" i="226" s="1"/>
  <c r="K16" i="39"/>
  <c r="D120" i="224" l="1"/>
  <c r="D82" i="229" s="1"/>
  <c r="G83" i="229" s="1"/>
  <c r="D120" i="223"/>
  <c r="B82" i="229" s="1"/>
  <c r="G82" i="229" s="1"/>
  <c r="D120" i="225"/>
  <c r="D119" i="223"/>
  <c r="D119" i="225"/>
  <c r="D121" i="224" l="1"/>
  <c r="C82" i="229"/>
  <c r="F83" i="229" s="1"/>
  <c r="D121" i="223"/>
  <c r="A82" i="229"/>
  <c r="F82" i="229" s="1"/>
  <c r="D121" i="225"/>
  <c r="E82" i="229" s="1"/>
  <c r="B7" i="120"/>
  <c r="B8" i="120"/>
  <c r="B9" i="120"/>
  <c r="B10" i="120"/>
  <c r="B11" i="120"/>
  <c r="B6" i="120"/>
  <c r="L33" i="117"/>
  <c r="C8" i="83" l="1"/>
  <c r="D8" i="83"/>
  <c r="C9" i="83"/>
  <c r="D9" i="83"/>
  <c r="C10" i="83"/>
  <c r="D10" i="83"/>
  <c r="C11" i="83"/>
  <c r="D11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C7" i="83"/>
  <c r="D7" i="83"/>
  <c r="F12" i="83"/>
  <c r="G12" i="83"/>
  <c r="G33" i="83" s="1"/>
  <c r="B12" i="48" l="1"/>
  <c r="B11" i="48"/>
  <c r="B10" i="48"/>
  <c r="B9" i="48"/>
  <c r="B8" i="48"/>
  <c r="B7" i="48"/>
  <c r="B13" i="48" l="1"/>
  <c r="C64" i="226" s="1"/>
  <c r="G64" i="226" s="1"/>
  <c r="D15" i="80"/>
  <c r="D14" i="80"/>
  <c r="D13" i="80"/>
  <c r="D12" i="80"/>
  <c r="D11" i="80"/>
  <c r="D10" i="80"/>
  <c r="D9" i="80"/>
  <c r="D8" i="80"/>
  <c r="D7" i="80"/>
  <c r="F15" i="80"/>
  <c r="F14" i="80"/>
  <c r="F13" i="80"/>
  <c r="F12" i="80"/>
  <c r="F11" i="80"/>
  <c r="F10" i="80"/>
  <c r="F9" i="80"/>
  <c r="F8" i="80"/>
  <c r="F7" i="80"/>
  <c r="H7" i="80"/>
  <c r="H15" i="80"/>
  <c r="H14" i="80"/>
  <c r="H13" i="80"/>
  <c r="H12" i="80"/>
  <c r="H11" i="80"/>
  <c r="H10" i="80"/>
  <c r="H9" i="80"/>
  <c r="H8" i="80"/>
  <c r="L15" i="80"/>
  <c r="L14" i="80"/>
  <c r="L13" i="80"/>
  <c r="L12" i="80"/>
  <c r="L11" i="80"/>
  <c r="L10" i="80"/>
  <c r="L9" i="80"/>
  <c r="L8" i="80"/>
  <c r="M16" i="80"/>
  <c r="L16" i="80" l="1"/>
  <c r="B31" i="229"/>
  <c r="G31" i="229" s="1"/>
  <c r="B7" i="80"/>
  <c r="N33" i="117"/>
  <c r="M33" i="117"/>
  <c r="K33" i="117"/>
  <c r="J33" i="117"/>
  <c r="I33" i="117"/>
  <c r="H33" i="117"/>
  <c r="G33" i="117"/>
  <c r="F33" i="117"/>
  <c r="E33" i="117"/>
  <c r="D33" i="117"/>
  <c r="C33" i="117"/>
  <c r="B32" i="117"/>
  <c r="B31" i="117"/>
  <c r="B30" i="117"/>
  <c r="B29" i="117"/>
  <c r="B28" i="117"/>
  <c r="B27" i="117"/>
  <c r="B26" i="117"/>
  <c r="B25" i="117"/>
  <c r="B24" i="117"/>
  <c r="B23" i="117"/>
  <c r="B22" i="117"/>
  <c r="B21" i="117"/>
  <c r="B19" i="117"/>
  <c r="B18" i="117"/>
  <c r="B17" i="117"/>
  <c r="B16" i="117"/>
  <c r="B15" i="117"/>
  <c r="B14" i="117"/>
  <c r="B13" i="117"/>
  <c r="B12" i="117"/>
  <c r="B11" i="117"/>
  <c r="B10" i="117"/>
  <c r="B9" i="117"/>
  <c r="B8" i="117"/>
  <c r="A35" i="229" l="1"/>
  <c r="K7" i="80"/>
  <c r="B33" i="117"/>
  <c r="A106" i="229" s="1"/>
  <c r="F106" i="229" s="1"/>
  <c r="B27" i="48"/>
  <c r="B26" i="48"/>
  <c r="B25" i="48"/>
  <c r="B24" i="48"/>
  <c r="B23" i="48"/>
  <c r="B22" i="48"/>
  <c r="J16" i="79" l="1"/>
  <c r="D16" i="79"/>
  <c r="C16" i="79"/>
  <c r="C13" i="93"/>
  <c r="B65" i="229" s="1"/>
  <c r="F65" i="229" s="1"/>
  <c r="D13" i="93"/>
  <c r="A65" i="229" s="1"/>
  <c r="E65" i="229" s="1"/>
  <c r="B12" i="93"/>
  <c r="B11" i="93"/>
  <c r="B10" i="93"/>
  <c r="B9" i="93"/>
  <c r="B8" i="93"/>
  <c r="B7" i="93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E15" i="114"/>
  <c r="E14" i="114"/>
  <c r="E13" i="114"/>
  <c r="E12" i="114"/>
  <c r="E11" i="114"/>
  <c r="E10" i="114"/>
  <c r="E9" i="114"/>
  <c r="E8" i="114"/>
  <c r="E7" i="114"/>
  <c r="H15" i="114"/>
  <c r="H14" i="114"/>
  <c r="H13" i="114"/>
  <c r="H12" i="114"/>
  <c r="H11" i="114"/>
  <c r="H10" i="114"/>
  <c r="H9" i="114"/>
  <c r="H8" i="114"/>
  <c r="H7" i="114"/>
  <c r="H16" i="112"/>
  <c r="H14" i="112"/>
  <c r="E16" i="112"/>
  <c r="D16" i="112"/>
  <c r="C16" i="112"/>
  <c r="D7" i="114"/>
  <c r="I35" i="180"/>
  <c r="I34" i="180"/>
  <c r="I33" i="180"/>
  <c r="I32" i="180"/>
  <c r="I31" i="180"/>
  <c r="I30" i="180"/>
  <c r="I29" i="180"/>
  <c r="I28" i="180"/>
  <c r="I27" i="180"/>
  <c r="I26" i="180"/>
  <c r="I25" i="180"/>
  <c r="I23" i="180"/>
  <c r="I21" i="180"/>
  <c r="I20" i="180"/>
  <c r="I19" i="180"/>
  <c r="I17" i="180"/>
  <c r="I16" i="180"/>
  <c r="I15" i="180"/>
  <c r="I14" i="180"/>
  <c r="I13" i="180"/>
  <c r="I11" i="180"/>
  <c r="I10" i="180"/>
  <c r="I9" i="180"/>
  <c r="I8" i="180"/>
  <c r="I7" i="180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B13" i="93" l="1"/>
  <c r="B16" i="79"/>
  <c r="B16" i="112"/>
  <c r="E87" i="229" s="1"/>
  <c r="I16" i="79"/>
  <c r="K45" i="160"/>
  <c r="J45" i="160"/>
  <c r="H45" i="160"/>
  <c r="G45" i="160"/>
  <c r="F45" i="160"/>
  <c r="E45" i="160"/>
  <c r="D45" i="160"/>
  <c r="D44" i="160"/>
  <c r="H65" i="91"/>
  <c r="G65" i="91"/>
  <c r="F65" i="91"/>
  <c r="E65" i="91"/>
  <c r="D65" i="91"/>
  <c r="H64" i="91"/>
  <c r="G64" i="91"/>
  <c r="F64" i="91"/>
  <c r="E64" i="91"/>
  <c r="D64" i="91"/>
  <c r="G63" i="91"/>
  <c r="F63" i="91"/>
  <c r="E63" i="91"/>
  <c r="D63" i="91"/>
  <c r="C45" i="92"/>
  <c r="C36" i="92"/>
  <c r="C18" i="92"/>
  <c r="C15" i="92"/>
  <c r="C13" i="92"/>
  <c r="C63" i="91" l="1"/>
  <c r="C61" i="229" s="1"/>
  <c r="F62" i="229" s="1"/>
  <c r="C65" i="91"/>
  <c r="D46" i="160"/>
  <c r="K44" i="160"/>
  <c r="K46" i="160" s="1"/>
  <c r="J44" i="160"/>
  <c r="J46" i="160" s="1"/>
  <c r="E23" i="93"/>
  <c r="C65" i="229"/>
  <c r="G65" i="229" s="1"/>
  <c r="E16" i="79"/>
  <c r="E31" i="229"/>
  <c r="C64" i="91"/>
  <c r="D61" i="229" s="1"/>
  <c r="G62" i="229" s="1"/>
  <c r="E44" i="160"/>
  <c r="E46" i="160" s="1"/>
  <c r="F44" i="160"/>
  <c r="F46" i="160" s="1"/>
  <c r="G44" i="160"/>
  <c r="G46" i="160" s="1"/>
  <c r="H44" i="160"/>
  <c r="H46" i="160" s="1"/>
  <c r="C39" i="160"/>
  <c r="C45" i="160" s="1"/>
  <c r="D70" i="229" s="1"/>
  <c r="G71" i="229" s="1"/>
  <c r="C44" i="160"/>
  <c r="C70" i="229" s="1"/>
  <c r="F71" i="229" s="1"/>
  <c r="E18" i="93"/>
  <c r="E20" i="93"/>
  <c r="E21" i="93"/>
  <c r="E17" i="93"/>
  <c r="E22" i="93"/>
  <c r="E19" i="93"/>
  <c r="J16" i="72"/>
  <c r="I16" i="72"/>
  <c r="H16" i="72"/>
  <c r="G16" i="72"/>
  <c r="F16" i="72"/>
  <c r="E16" i="72"/>
  <c r="D16" i="72"/>
  <c r="C16" i="72"/>
  <c r="B15" i="72"/>
  <c r="B14" i="72"/>
  <c r="B13" i="72"/>
  <c r="B12" i="72"/>
  <c r="B11" i="72"/>
  <c r="B10" i="72"/>
  <c r="B9" i="72"/>
  <c r="B8" i="72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69"/>
  <c r="J16" i="69"/>
  <c r="I16" i="69"/>
  <c r="H16" i="69"/>
  <c r="G16" i="69"/>
  <c r="F16" i="69"/>
  <c r="E16" i="69"/>
  <c r="D16" i="69"/>
  <c r="C8" i="69"/>
  <c r="C16" i="69" s="1"/>
  <c r="C88" i="226" s="1"/>
  <c r="G88" i="226" s="1"/>
  <c r="K16" i="67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L18" i="64"/>
  <c r="K18" i="64"/>
  <c r="J18" i="64"/>
  <c r="I18" i="64"/>
  <c r="H18" i="64"/>
  <c r="G18" i="64"/>
  <c r="F18" i="64"/>
  <c r="E18" i="64"/>
  <c r="D18" i="64"/>
  <c r="L18" i="63"/>
  <c r="K18" i="63"/>
  <c r="J18" i="63"/>
  <c r="I18" i="63"/>
  <c r="H18" i="63"/>
  <c r="G18" i="63"/>
  <c r="F18" i="63"/>
  <c r="E18" i="63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B17" i="60"/>
  <c r="B16" i="60"/>
  <c r="B15" i="60"/>
  <c r="B14" i="60"/>
  <c r="B13" i="60"/>
  <c r="B12" i="60"/>
  <c r="B11" i="60"/>
  <c r="B8" i="60"/>
  <c r="B17" i="59"/>
  <c r="B16" i="59"/>
  <c r="B15" i="59"/>
  <c r="B14" i="59"/>
  <c r="B13" i="59"/>
  <c r="B12" i="59"/>
  <c r="B11" i="59"/>
  <c r="B10" i="59"/>
  <c r="B9" i="59"/>
  <c r="B8" i="59"/>
  <c r="B17" i="58"/>
  <c r="B16" i="58"/>
  <c r="B15" i="58"/>
  <c r="B14" i="58"/>
  <c r="B13" i="58"/>
  <c r="B12" i="58"/>
  <c r="B11" i="58"/>
  <c r="B10" i="58"/>
  <c r="B9" i="58"/>
  <c r="B8" i="58"/>
  <c r="I16" i="56"/>
  <c r="H16" i="56"/>
  <c r="G16" i="56"/>
  <c r="F16" i="56"/>
  <c r="E16" i="56"/>
  <c r="D16" i="56"/>
  <c r="I16" i="55"/>
  <c r="H16" i="55"/>
  <c r="G16" i="55"/>
  <c r="F16" i="55"/>
  <c r="E16" i="55"/>
  <c r="D16" i="55"/>
  <c r="O35" i="215"/>
  <c r="H41" i="215" s="1"/>
  <c r="N35" i="215"/>
  <c r="H42" i="215" s="1"/>
  <c r="M35" i="215"/>
  <c r="H43" i="215" s="1"/>
  <c r="L35" i="215"/>
  <c r="K35" i="215"/>
  <c r="H45" i="215" s="1"/>
  <c r="J35" i="215"/>
  <c r="H46" i="215" s="1"/>
  <c r="I35" i="215"/>
  <c r="H47" i="215" s="1"/>
  <c r="H35" i="215"/>
  <c r="G35" i="215"/>
  <c r="H49" i="215" s="1"/>
  <c r="F35" i="215"/>
  <c r="H50" i="215" s="1"/>
  <c r="E35" i="215"/>
  <c r="E36" i="215" s="1"/>
  <c r="D35" i="215"/>
  <c r="O34" i="215"/>
  <c r="G41" i="215" s="1"/>
  <c r="N34" i="215"/>
  <c r="G42" i="215" s="1"/>
  <c r="M34" i="215"/>
  <c r="L34" i="215"/>
  <c r="K34" i="215"/>
  <c r="J34" i="215"/>
  <c r="J36" i="215" s="1"/>
  <c r="I34" i="215"/>
  <c r="H34" i="215"/>
  <c r="G34" i="215"/>
  <c r="G49" i="215" s="1"/>
  <c r="F34" i="215"/>
  <c r="G50" i="215" s="1"/>
  <c r="E34" i="215"/>
  <c r="D34" i="215"/>
  <c r="C33" i="215"/>
  <c r="C51" i="226" s="1"/>
  <c r="G51" i="226" s="1"/>
  <c r="C32" i="215"/>
  <c r="C31" i="215"/>
  <c r="C30" i="215"/>
  <c r="C50" i="226" s="1"/>
  <c r="G50" i="226" s="1"/>
  <c r="C29" i="215"/>
  <c r="C28" i="215"/>
  <c r="C27" i="215"/>
  <c r="C49" i="226" s="1"/>
  <c r="G49" i="226" s="1"/>
  <c r="C26" i="215"/>
  <c r="C25" i="215"/>
  <c r="C24" i="215"/>
  <c r="C48" i="226" s="1"/>
  <c r="G48" i="226" s="1"/>
  <c r="C23" i="215"/>
  <c r="C22" i="215"/>
  <c r="C21" i="215"/>
  <c r="C47" i="226" s="1"/>
  <c r="G47" i="226" s="1"/>
  <c r="C20" i="215"/>
  <c r="C19" i="215"/>
  <c r="C18" i="215"/>
  <c r="C46" i="226" s="1"/>
  <c r="G46" i="226" s="1"/>
  <c r="C17" i="215"/>
  <c r="C16" i="215"/>
  <c r="C15" i="215"/>
  <c r="C45" i="226" s="1"/>
  <c r="G45" i="226" s="1"/>
  <c r="C14" i="215"/>
  <c r="C13" i="215"/>
  <c r="C12" i="215"/>
  <c r="C44" i="226" s="1"/>
  <c r="G44" i="226" s="1"/>
  <c r="C11" i="215"/>
  <c r="C10" i="215"/>
  <c r="C9" i="215"/>
  <c r="C43" i="226" s="1"/>
  <c r="G43" i="226" s="1"/>
  <c r="C8" i="215"/>
  <c r="C7" i="215"/>
  <c r="O35" i="214"/>
  <c r="N35" i="214"/>
  <c r="M35" i="214"/>
  <c r="L35" i="214"/>
  <c r="K35" i="214"/>
  <c r="J35" i="214"/>
  <c r="I35" i="214"/>
  <c r="H35" i="214"/>
  <c r="G35" i="214"/>
  <c r="F35" i="214"/>
  <c r="E35" i="214"/>
  <c r="D35" i="214"/>
  <c r="N34" i="214"/>
  <c r="M34" i="214"/>
  <c r="L34" i="214"/>
  <c r="K34" i="214"/>
  <c r="J34" i="214"/>
  <c r="I34" i="214"/>
  <c r="H34" i="214"/>
  <c r="G34" i="214"/>
  <c r="F34" i="214"/>
  <c r="E34" i="214"/>
  <c r="D34" i="214"/>
  <c r="C33" i="214"/>
  <c r="B51" i="226" s="1"/>
  <c r="F51" i="226" s="1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B44" i="226" s="1"/>
  <c r="F44" i="226" s="1"/>
  <c r="C11" i="214"/>
  <c r="C10" i="214"/>
  <c r="C9" i="214"/>
  <c r="C8" i="214"/>
  <c r="C7" i="214"/>
  <c r="O35" i="213"/>
  <c r="N35" i="213"/>
  <c r="M35" i="213"/>
  <c r="L35" i="213"/>
  <c r="K35" i="213"/>
  <c r="J35" i="213"/>
  <c r="I35" i="213"/>
  <c r="H35" i="213"/>
  <c r="G35" i="213"/>
  <c r="F35" i="213"/>
  <c r="E35" i="213"/>
  <c r="D35" i="213"/>
  <c r="N34" i="213"/>
  <c r="M34" i="213"/>
  <c r="L34" i="213"/>
  <c r="K34" i="213"/>
  <c r="J34" i="213"/>
  <c r="I34" i="213"/>
  <c r="H34" i="213"/>
  <c r="G34" i="213"/>
  <c r="F34" i="213"/>
  <c r="E34" i="213"/>
  <c r="E36" i="213" s="1"/>
  <c r="D34" i="213"/>
  <c r="B51" i="215"/>
  <c r="B49" i="215"/>
  <c r="B48" i="215"/>
  <c r="B47" i="215"/>
  <c r="B46" i="215"/>
  <c r="B45" i="215"/>
  <c r="B44" i="215"/>
  <c r="B43" i="215"/>
  <c r="B42" i="215"/>
  <c r="I36" i="215" l="1"/>
  <c r="C40" i="160"/>
  <c r="C34" i="214"/>
  <c r="C49" i="215"/>
  <c r="B50" i="226"/>
  <c r="F50" i="226" s="1"/>
  <c r="C48" i="215"/>
  <c r="B49" i="226"/>
  <c r="F49" i="226" s="1"/>
  <c r="C47" i="215"/>
  <c r="B48" i="226"/>
  <c r="F48" i="226" s="1"/>
  <c r="C46" i="215"/>
  <c r="B47" i="226"/>
  <c r="F47" i="226" s="1"/>
  <c r="C45" i="215"/>
  <c r="B46" i="226"/>
  <c r="F46" i="226" s="1"/>
  <c r="C44" i="215"/>
  <c r="B45" i="226"/>
  <c r="F45" i="226" s="1"/>
  <c r="C42" i="215"/>
  <c r="B43" i="226"/>
  <c r="F43" i="226" s="1"/>
  <c r="H36" i="214"/>
  <c r="C34" i="213"/>
  <c r="L36" i="215"/>
  <c r="K36" i="213"/>
  <c r="G46" i="215"/>
  <c r="K36" i="215"/>
  <c r="H51" i="215"/>
  <c r="C35" i="213"/>
  <c r="F36" i="215"/>
  <c r="N36" i="215"/>
  <c r="D36" i="213"/>
  <c r="H36" i="215"/>
  <c r="C46" i="160"/>
  <c r="D17" i="69"/>
  <c r="I17" i="69"/>
  <c r="J17" i="69"/>
  <c r="E17" i="69"/>
  <c r="G17" i="69"/>
  <c r="B16" i="72"/>
  <c r="C92" i="226" s="1"/>
  <c r="G92" i="226" s="1"/>
  <c r="B16" i="71"/>
  <c r="B92" i="226" s="1"/>
  <c r="F92" i="226" s="1"/>
  <c r="K17" i="69"/>
  <c r="B14" i="69"/>
  <c r="B10" i="69"/>
  <c r="C16" i="67"/>
  <c r="B18" i="64"/>
  <c r="C84" i="226" s="1"/>
  <c r="G84" i="226" s="1"/>
  <c r="B84" i="226"/>
  <c r="F84" i="226" s="1"/>
  <c r="B17" i="61"/>
  <c r="B16" i="61"/>
  <c r="B12" i="61"/>
  <c r="B15" i="61"/>
  <c r="B14" i="61"/>
  <c r="B13" i="61"/>
  <c r="B11" i="61"/>
  <c r="B10" i="61"/>
  <c r="B9" i="61"/>
  <c r="B8" i="61"/>
  <c r="B16" i="56"/>
  <c r="C76" i="226" s="1"/>
  <c r="G76" i="226" s="1"/>
  <c r="B16" i="55"/>
  <c r="B76" i="226" s="1"/>
  <c r="F76" i="226" s="1"/>
  <c r="C34" i="215"/>
  <c r="D36" i="215"/>
  <c r="C35" i="215"/>
  <c r="M36" i="215"/>
  <c r="G45" i="215"/>
  <c r="N36" i="214"/>
  <c r="D36" i="214"/>
  <c r="E36" i="214"/>
  <c r="F36" i="214"/>
  <c r="G36" i="214"/>
  <c r="I36" i="214"/>
  <c r="J36" i="214"/>
  <c r="K36" i="214"/>
  <c r="L36" i="214"/>
  <c r="M36" i="214"/>
  <c r="C35" i="214"/>
  <c r="O36" i="214"/>
  <c r="F36" i="213"/>
  <c r="G36" i="213"/>
  <c r="H36" i="213"/>
  <c r="I36" i="213"/>
  <c r="J36" i="213"/>
  <c r="L36" i="213"/>
  <c r="N36" i="213"/>
  <c r="O36" i="213"/>
  <c r="M36" i="213"/>
  <c r="B15" i="69"/>
  <c r="B13" i="69"/>
  <c r="B11" i="69"/>
  <c r="B9" i="69"/>
  <c r="F17" i="69"/>
  <c r="B12" i="69"/>
  <c r="H17" i="69"/>
  <c r="B8" i="69"/>
  <c r="G36" i="215"/>
  <c r="O36" i="215"/>
  <c r="G52" i="215"/>
  <c r="G44" i="215"/>
  <c r="G51" i="215"/>
  <c r="G47" i="215"/>
  <c r="G43" i="215"/>
  <c r="H52" i="215"/>
  <c r="H48" i="215"/>
  <c r="H44" i="215"/>
  <c r="G48" i="215"/>
  <c r="B50" i="215"/>
  <c r="B52" i="215" s="1"/>
  <c r="C43" i="215"/>
  <c r="C50" i="215" l="1"/>
  <c r="I17" i="67"/>
  <c r="B88" i="226"/>
  <c r="F88" i="226" s="1"/>
  <c r="H53" i="215"/>
  <c r="C36" i="213"/>
  <c r="A52" i="226" s="1"/>
  <c r="C36" i="215"/>
  <c r="C52" i="226" s="1"/>
  <c r="C17" i="69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B14" i="67"/>
  <c r="B8" i="67"/>
  <c r="F17" i="67"/>
  <c r="C36" i="214"/>
  <c r="B52" i="226" s="1"/>
  <c r="G53" i="215"/>
  <c r="E14" i="112"/>
  <c r="D14" i="112"/>
  <c r="C14" i="112"/>
  <c r="B14" i="112" s="1"/>
  <c r="J14" i="79"/>
  <c r="F14" i="79"/>
  <c r="D14" i="79"/>
  <c r="C14" i="79"/>
  <c r="B14" i="79" s="1"/>
  <c r="B16" i="67" l="1"/>
  <c r="C17" i="67"/>
  <c r="I14" i="79"/>
  <c r="E14" i="79"/>
  <c r="L14" i="39"/>
  <c r="H14" i="39"/>
  <c r="F14" i="39"/>
  <c r="D14" i="39"/>
  <c r="H14" i="37"/>
  <c r="E14" i="37"/>
  <c r="B14" i="37" s="1"/>
  <c r="D14" i="37"/>
  <c r="C14" i="37"/>
  <c r="B14" i="39" l="1"/>
  <c r="G14" i="39" s="1"/>
  <c r="D12" i="86"/>
  <c r="A51" i="229" s="1"/>
  <c r="E51" i="229" s="1"/>
  <c r="C12" i="86"/>
  <c r="B51" i="229" s="1"/>
  <c r="F51" i="229" s="1"/>
  <c r="B11" i="86"/>
  <c r="B24" i="86" s="1"/>
  <c r="B10" i="86"/>
  <c r="B9" i="86"/>
  <c r="B8" i="86"/>
  <c r="B7" i="86"/>
  <c r="B6" i="86"/>
  <c r="N26" i="85"/>
  <c r="I26" i="85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s="1"/>
  <c r="G7" i="85" s="1"/>
  <c r="C14" i="39" l="1"/>
  <c r="K14" i="39"/>
  <c r="E14" i="39"/>
  <c r="F26" i="85"/>
  <c r="B23" i="85"/>
  <c r="C23" i="85" s="1"/>
  <c r="B22" i="85"/>
  <c r="E22" i="85" s="1"/>
  <c r="B20" i="85"/>
  <c r="C20" i="85" s="1"/>
  <c r="B15" i="85"/>
  <c r="C15" i="85" s="1"/>
  <c r="B12" i="85"/>
  <c r="C12" i="85" s="1"/>
  <c r="B12" i="86"/>
  <c r="C51" i="229" s="1"/>
  <c r="G51" i="229" s="1"/>
  <c r="H26" i="85"/>
  <c r="B17" i="85"/>
  <c r="K17" i="85" s="1"/>
  <c r="B18" i="85"/>
  <c r="K18" i="85" s="1"/>
  <c r="D26" i="85"/>
  <c r="K7" i="85"/>
  <c r="B9" i="85"/>
  <c r="C9" i="85" s="1"/>
  <c r="B10" i="85"/>
  <c r="E10" i="85" s="1"/>
  <c r="B14" i="85"/>
  <c r="E14" i="85" s="1"/>
  <c r="B25" i="85"/>
  <c r="C25" i="85" s="1"/>
  <c r="E17" i="85"/>
  <c r="C17" i="85"/>
  <c r="C7" i="85"/>
  <c r="B8" i="85"/>
  <c r="B16" i="85"/>
  <c r="B24" i="85"/>
  <c r="E24" i="85" s="1"/>
  <c r="E7" i="85"/>
  <c r="B11" i="85"/>
  <c r="B19" i="85"/>
  <c r="E19" i="85" s="1"/>
  <c r="L26" i="85"/>
  <c r="B13" i="85"/>
  <c r="C13" i="85" s="1"/>
  <c r="B21" i="85"/>
  <c r="G21" i="85" s="1"/>
  <c r="C22" i="85" l="1"/>
  <c r="E18" i="85"/>
  <c r="G20" i="85"/>
  <c r="C14" i="85"/>
  <c r="G14" i="85"/>
  <c r="K14" i="85"/>
  <c r="K23" i="85"/>
  <c r="C18" i="85"/>
  <c r="K15" i="85"/>
  <c r="K10" i="85"/>
  <c r="E9" i="85"/>
  <c r="K9" i="85"/>
  <c r="E25" i="85"/>
  <c r="K20" i="85"/>
  <c r="E15" i="85"/>
  <c r="G22" i="85"/>
  <c r="E20" i="85"/>
  <c r="G12" i="85"/>
  <c r="E12" i="85"/>
  <c r="G9" i="85"/>
  <c r="G25" i="85"/>
  <c r="K22" i="85"/>
  <c r="G18" i="85"/>
  <c r="G15" i="85"/>
  <c r="K25" i="85"/>
  <c r="G23" i="85"/>
  <c r="E23" i="85"/>
  <c r="G17" i="85"/>
  <c r="K12" i="85"/>
  <c r="C10" i="85"/>
  <c r="K19" i="85"/>
  <c r="G10" i="85"/>
  <c r="C11" i="85"/>
  <c r="G11" i="85"/>
  <c r="G16" i="85"/>
  <c r="C16" i="85"/>
  <c r="K16" i="85"/>
  <c r="G8" i="85"/>
  <c r="C8" i="85"/>
  <c r="K8" i="85"/>
  <c r="E11" i="85"/>
  <c r="K21" i="85"/>
  <c r="E21" i="85"/>
  <c r="B26" i="85"/>
  <c r="E8" i="85"/>
  <c r="K13" i="85"/>
  <c r="E13" i="85"/>
  <c r="G13" i="85"/>
  <c r="E16" i="85"/>
  <c r="C21" i="85"/>
  <c r="K11" i="85"/>
  <c r="C19" i="85"/>
  <c r="G19" i="85"/>
  <c r="G24" i="85"/>
  <c r="C24" i="85"/>
  <c r="K24" i="85"/>
  <c r="K26" i="85" l="1"/>
  <c r="A47" i="229"/>
  <c r="E47" i="229" s="1"/>
  <c r="C26" i="85"/>
  <c r="E26" i="85"/>
  <c r="G26" i="85"/>
  <c r="B26" i="210" l="1"/>
  <c r="B20" i="210"/>
  <c r="B25" i="210"/>
  <c r="A25" i="210"/>
  <c r="B24" i="210"/>
  <c r="A24" i="210"/>
  <c r="B23" i="210"/>
  <c r="A23" i="210"/>
  <c r="B22" i="210"/>
  <c r="A22" i="210"/>
  <c r="B21" i="210"/>
  <c r="A21" i="210"/>
  <c r="A20" i="210"/>
  <c r="B19" i="210"/>
  <c r="F15" i="210"/>
  <c r="H15" i="210"/>
  <c r="C15" i="210"/>
  <c r="B68" i="226" s="1"/>
  <c r="F68" i="226" s="1"/>
  <c r="B27" i="210" l="1"/>
  <c r="B15" i="210"/>
  <c r="C68" i="226" s="1"/>
  <c r="G68" i="226" s="1"/>
  <c r="G19" i="115" l="1"/>
  <c r="C97" i="229" s="1"/>
  <c r="F98" i="229" s="1"/>
  <c r="E39" i="158"/>
  <c r="C11" i="92"/>
  <c r="C14" i="92"/>
  <c r="C17" i="92"/>
  <c r="C20" i="92"/>
  <c r="C23" i="92"/>
  <c r="C24" i="92"/>
  <c r="C26" i="92"/>
  <c r="C28" i="92"/>
  <c r="C29" i="92"/>
  <c r="C32" i="92"/>
  <c r="C34" i="92"/>
  <c r="C35" i="92"/>
  <c r="C38" i="92"/>
  <c r="C39" i="92"/>
  <c r="C40" i="92"/>
  <c r="C41" i="92"/>
  <c r="C42" i="92"/>
  <c r="C44" i="92"/>
  <c r="C47" i="92"/>
  <c r="C48" i="92"/>
  <c r="C50" i="92"/>
  <c r="C52" i="92"/>
  <c r="C53" i="92"/>
  <c r="C54" i="92"/>
  <c r="C56" i="92"/>
  <c r="C57" i="92"/>
  <c r="C59" i="92"/>
  <c r="C62" i="92"/>
  <c r="B8" i="83"/>
  <c r="B9" i="83"/>
  <c r="B10" i="83"/>
  <c r="B11" i="83"/>
  <c r="B13" i="83"/>
  <c r="B16" i="83"/>
  <c r="B7" i="83"/>
  <c r="E8" i="83"/>
  <c r="E9" i="83"/>
  <c r="E10" i="83"/>
  <c r="E11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7" i="83"/>
  <c r="I12" i="83"/>
  <c r="C12" i="83" s="1"/>
  <c r="J12" i="83"/>
  <c r="E12" i="83" l="1"/>
  <c r="D12" i="83"/>
  <c r="J33" i="83"/>
  <c r="B12" i="83"/>
  <c r="C39" i="158"/>
  <c r="C38" i="158"/>
  <c r="H12" i="83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C75" i="229"/>
  <c r="F76" i="229" s="1"/>
  <c r="A75" i="229"/>
  <c r="F75" i="229" s="1"/>
  <c r="B75" i="229"/>
  <c r="G75" i="229" s="1"/>
  <c r="D75" i="229"/>
  <c r="G76" i="229" s="1"/>
  <c r="A115" i="229"/>
  <c r="F115" i="229" s="1"/>
  <c r="D7" i="180"/>
  <c r="E7" i="180" l="1"/>
  <c r="C7" i="180" s="1"/>
  <c r="C8" i="81"/>
  <c r="D8" i="81"/>
  <c r="C9" i="81"/>
  <c r="D9" i="81"/>
  <c r="C10" i="81"/>
  <c r="D10" i="81"/>
  <c r="C11" i="81"/>
  <c r="D11" i="81"/>
  <c r="C12" i="81"/>
  <c r="D12" i="81"/>
  <c r="C13" i="81"/>
  <c r="D13" i="81"/>
  <c r="C14" i="81"/>
  <c r="D14" i="81"/>
  <c r="C15" i="81"/>
  <c r="D15" i="81"/>
  <c r="C16" i="81"/>
  <c r="D16" i="81"/>
  <c r="C17" i="81"/>
  <c r="D17" i="81"/>
  <c r="C18" i="81"/>
  <c r="D18" i="81"/>
  <c r="C7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E75" i="229" l="1"/>
  <c r="B17" i="81"/>
  <c r="B15" i="81"/>
  <c r="B13" i="81"/>
  <c r="B11" i="81"/>
  <c r="B7" i="81"/>
  <c r="B18" i="81"/>
  <c r="B16" i="81"/>
  <c r="B14" i="81"/>
  <c r="B12" i="81"/>
  <c r="B10" i="81"/>
  <c r="B9" i="81"/>
  <c r="B8" i="81"/>
  <c r="H13" i="112"/>
  <c r="E13" i="112"/>
  <c r="D13" i="112"/>
  <c r="C13" i="112"/>
  <c r="B13" i="112" s="1"/>
  <c r="H12" i="112"/>
  <c r="E12" i="112"/>
  <c r="D12" i="112"/>
  <c r="C12" i="112"/>
  <c r="B12" i="112" s="1"/>
  <c r="H11" i="112"/>
  <c r="E11" i="112"/>
  <c r="D11" i="112"/>
  <c r="C11" i="112"/>
  <c r="H10" i="112"/>
  <c r="E10" i="112"/>
  <c r="D10" i="112"/>
  <c r="C10" i="112"/>
  <c r="H9" i="112"/>
  <c r="E9" i="112"/>
  <c r="D9" i="112"/>
  <c r="C9" i="112"/>
  <c r="B9" i="112" s="1"/>
  <c r="H8" i="112"/>
  <c r="E8" i="112"/>
  <c r="D8" i="112"/>
  <c r="C8" i="112"/>
  <c r="H7" i="112"/>
  <c r="E7" i="112"/>
  <c r="D7" i="112"/>
  <c r="C7" i="112"/>
  <c r="B8" i="112" l="1"/>
  <c r="B7" i="112"/>
  <c r="B11" i="112"/>
  <c r="B10" i="112"/>
  <c r="D13" i="37" l="1"/>
  <c r="G13" i="93" l="1"/>
  <c r="F13" i="93"/>
  <c r="G13" i="48"/>
  <c r="F13" i="48"/>
  <c r="L13" i="39"/>
  <c r="G14" i="38"/>
  <c r="F14" i="38"/>
  <c r="K14" i="38"/>
  <c r="K13" i="38"/>
  <c r="J14" i="38"/>
  <c r="J13" i="38"/>
  <c r="E13" i="93" l="1"/>
  <c r="E13" i="48"/>
  <c r="B28" i="48"/>
  <c r="C28" i="48" l="1"/>
  <c r="C25" i="48"/>
  <c r="C24" i="48"/>
  <c r="C22" i="48"/>
  <c r="C27" i="48"/>
  <c r="C23" i="48"/>
  <c r="C26" i="48"/>
  <c r="D8" i="39"/>
  <c r="D9" i="39"/>
  <c r="F12" i="39"/>
  <c r="F11" i="39"/>
  <c r="F9" i="39"/>
  <c r="D11" i="37"/>
  <c r="D8" i="37"/>
  <c r="D14" i="114" l="1"/>
  <c r="C14" i="114"/>
  <c r="C13" i="114"/>
  <c r="D10" i="114"/>
  <c r="D16" i="115"/>
  <c r="D13" i="115"/>
  <c r="D11" i="115"/>
  <c r="J33" i="116"/>
  <c r="A102" i="229" s="1"/>
  <c r="F102" i="229" s="1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D21" i="116"/>
  <c r="C21" i="116"/>
  <c r="E21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D9" i="116"/>
  <c r="D10" i="116"/>
  <c r="D11" i="116"/>
  <c r="D12" i="116"/>
  <c r="D13" i="116"/>
  <c r="D14" i="116"/>
  <c r="D15" i="116"/>
  <c r="D16" i="116"/>
  <c r="D17" i="116"/>
  <c r="D18" i="116"/>
  <c r="D19" i="116"/>
  <c r="D8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B14" i="116" l="1"/>
  <c r="B18" i="116"/>
  <c r="B16" i="116"/>
  <c r="B30" i="116"/>
  <c r="B22" i="116"/>
  <c r="B15" i="116"/>
  <c r="B12" i="116"/>
  <c r="B10" i="116"/>
  <c r="B21" i="116"/>
  <c r="B26" i="116"/>
  <c r="B31" i="116"/>
  <c r="B13" i="116"/>
  <c r="B24" i="116"/>
  <c r="B17" i="116"/>
  <c r="B9" i="116"/>
  <c r="B32" i="116"/>
  <c r="B28" i="116"/>
  <c r="B23" i="116"/>
  <c r="B25" i="116"/>
  <c r="B27" i="116"/>
  <c r="B29" i="116"/>
  <c r="B8" i="116"/>
  <c r="B19" i="116"/>
  <c r="B11" i="116"/>
  <c r="D38" i="74"/>
  <c r="D44" i="74" s="1"/>
  <c r="E38" i="74"/>
  <c r="E44" i="74" s="1"/>
  <c r="F38" i="74"/>
  <c r="F44" i="74" s="1"/>
  <c r="G38" i="74"/>
  <c r="G44" i="74" s="1"/>
  <c r="H38" i="74"/>
  <c r="H44" i="74" s="1"/>
  <c r="I38" i="74"/>
  <c r="I44" i="74" s="1"/>
  <c r="J38" i="74"/>
  <c r="J44" i="74" s="1"/>
  <c r="D43" i="74"/>
  <c r="E37" i="74"/>
  <c r="E43" i="74" s="1"/>
  <c r="F37" i="74"/>
  <c r="F43" i="74" s="1"/>
  <c r="G37" i="74"/>
  <c r="G43" i="74" s="1"/>
  <c r="H37" i="74"/>
  <c r="H43" i="74" s="1"/>
  <c r="I37" i="74"/>
  <c r="I43" i="74" s="1"/>
  <c r="J37" i="74"/>
  <c r="J43" i="74" s="1"/>
  <c r="B33" i="116" l="1"/>
  <c r="E102" i="229" s="1"/>
  <c r="D115" i="229" l="1"/>
  <c r="G116" i="229" s="1"/>
  <c r="C115" i="229"/>
  <c r="F116" i="229" s="1"/>
  <c r="B115" i="229"/>
  <c r="G115" i="229" s="1"/>
  <c r="D63" i="90" l="1"/>
  <c r="E63" i="90"/>
  <c r="F63" i="90"/>
  <c r="G63" i="90"/>
  <c r="D64" i="90"/>
  <c r="E64" i="90"/>
  <c r="F64" i="90"/>
  <c r="G64" i="90"/>
  <c r="H64" i="90"/>
  <c r="H63" i="90"/>
  <c r="J16" i="70"/>
  <c r="L18" i="62"/>
  <c r="J18" i="57"/>
  <c r="J15" i="52"/>
  <c r="F16" i="146"/>
  <c r="I16" i="146"/>
  <c r="C64" i="90" l="1"/>
  <c r="B61" i="229" s="1"/>
  <c r="G61" i="229" s="1"/>
  <c r="C63" i="90"/>
  <c r="A61" i="229" s="1"/>
  <c r="F61" i="229" s="1"/>
  <c r="K13" i="80"/>
  <c r="K11" i="80"/>
  <c r="K16" i="80"/>
  <c r="K14" i="80"/>
  <c r="K12" i="80"/>
  <c r="K10" i="80"/>
  <c r="K8" i="80"/>
  <c r="K15" i="80"/>
  <c r="K9" i="80"/>
  <c r="I23" i="186"/>
  <c r="F23" i="186"/>
  <c r="J23" i="186"/>
  <c r="G23" i="186" l="1"/>
  <c r="E23" i="186" l="1"/>
  <c r="H23" i="186"/>
  <c r="D23" i="186"/>
  <c r="C23" i="186"/>
  <c r="B23" i="186" l="1"/>
  <c r="E115" i="229"/>
  <c r="F117" i="229" s="1"/>
  <c r="J16" i="114" l="1"/>
  <c r="A92" i="229" s="1"/>
  <c r="F92" i="229" s="1"/>
  <c r="B14" i="114" l="1"/>
  <c r="B14" i="80"/>
  <c r="G34" i="47" l="1"/>
  <c r="H34" i="47"/>
  <c r="J34" i="47"/>
  <c r="G35" i="47"/>
  <c r="H35" i="47"/>
  <c r="J35" i="47"/>
  <c r="G36" i="47"/>
  <c r="J36" i="47"/>
  <c r="C29" i="47" l="1"/>
  <c r="C30" i="47"/>
  <c r="C28" i="47"/>
  <c r="L13" i="93" l="1"/>
  <c r="M13" i="93"/>
  <c r="O13" i="93"/>
  <c r="P13" i="93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J8" i="79"/>
  <c r="F8" i="79"/>
  <c r="D8" i="79"/>
  <c r="C8" i="79"/>
  <c r="J7" i="79"/>
  <c r="F7" i="79"/>
  <c r="D7" i="79"/>
  <c r="C7" i="79"/>
  <c r="J13" i="48"/>
  <c r="I13" i="48"/>
  <c r="L12" i="39"/>
  <c r="H12" i="39"/>
  <c r="D12" i="39"/>
  <c r="L11" i="39"/>
  <c r="H11" i="39"/>
  <c r="B11" i="39" s="1"/>
  <c r="D11" i="39"/>
  <c r="L10" i="39"/>
  <c r="H10" i="39"/>
  <c r="F10" i="39"/>
  <c r="D10" i="39"/>
  <c r="L9" i="39"/>
  <c r="H9" i="39"/>
  <c r="L8" i="39"/>
  <c r="H8" i="39"/>
  <c r="F8" i="39"/>
  <c r="L7" i="39"/>
  <c r="H7" i="39"/>
  <c r="B7" i="39" s="1"/>
  <c r="F7" i="39"/>
  <c r="D7" i="39"/>
  <c r="J12" i="38"/>
  <c r="G12" i="38"/>
  <c r="F12" i="38"/>
  <c r="K11" i="38"/>
  <c r="J11" i="38"/>
  <c r="G11" i="38"/>
  <c r="F11" i="38"/>
  <c r="K10" i="38"/>
  <c r="J10" i="38"/>
  <c r="F10" i="38"/>
  <c r="J9" i="38"/>
  <c r="G9" i="38"/>
  <c r="F9" i="38"/>
  <c r="K8" i="38"/>
  <c r="J8" i="38"/>
  <c r="G8" i="38"/>
  <c r="F8" i="38"/>
  <c r="K7" i="38"/>
  <c r="J7" i="38"/>
  <c r="G7" i="38"/>
  <c r="F7" i="38"/>
  <c r="B9" i="79" l="1"/>
  <c r="B7" i="79"/>
  <c r="I7" i="79" s="1"/>
  <c r="B12" i="39"/>
  <c r="C12" i="39" s="1"/>
  <c r="E7" i="79"/>
  <c r="I9" i="79"/>
  <c r="K13" i="93"/>
  <c r="B10" i="79"/>
  <c r="E10" i="79" s="1"/>
  <c r="B8" i="79"/>
  <c r="E8" i="79" s="1"/>
  <c r="N13" i="93"/>
  <c r="F35" i="47"/>
  <c r="F34" i="47"/>
  <c r="F36" i="47"/>
  <c r="B60" i="226" s="1"/>
  <c r="F60" i="226" s="1"/>
  <c r="H36" i="47"/>
  <c r="D36" i="47"/>
  <c r="D35" i="47"/>
  <c r="D34" i="47"/>
  <c r="I35" i="47"/>
  <c r="I34" i="47"/>
  <c r="B12" i="79"/>
  <c r="I12" i="79" s="1"/>
  <c r="B11" i="79"/>
  <c r="I11" i="79" s="1"/>
  <c r="E9" i="79"/>
  <c r="H13" i="48"/>
  <c r="B9" i="39"/>
  <c r="K9" i="39" s="1"/>
  <c r="E7" i="39"/>
  <c r="C7" i="39"/>
  <c r="K7" i="39"/>
  <c r="G7" i="39"/>
  <c r="G11" i="39"/>
  <c r="E11" i="39"/>
  <c r="C11" i="39"/>
  <c r="K11" i="39"/>
  <c r="B8" i="39"/>
  <c r="B10" i="39"/>
  <c r="G10" i="39" s="1"/>
  <c r="C9" i="38"/>
  <c r="C8" i="38"/>
  <c r="C12" i="38"/>
  <c r="C7" i="38"/>
  <c r="C11" i="38"/>
  <c r="C10" i="38"/>
  <c r="B8" i="38"/>
  <c r="B10" i="38"/>
  <c r="B11" i="38"/>
  <c r="B12" i="38"/>
  <c r="H12" i="37"/>
  <c r="E12" i="37"/>
  <c r="D12" i="37"/>
  <c r="C12" i="37"/>
  <c r="H11" i="37"/>
  <c r="E11" i="37"/>
  <c r="C11" i="37"/>
  <c r="H10" i="37"/>
  <c r="E10" i="37"/>
  <c r="D10" i="37"/>
  <c r="C10" i="37"/>
  <c r="H9" i="37"/>
  <c r="E9" i="37"/>
  <c r="D9" i="37"/>
  <c r="C9" i="37"/>
  <c r="H8" i="37"/>
  <c r="E8" i="37"/>
  <c r="C8" i="37"/>
  <c r="D7" i="37"/>
  <c r="C7" i="37"/>
  <c r="G12" i="39" l="1"/>
  <c r="K12" i="39"/>
  <c r="E12" i="39"/>
  <c r="B8" i="37"/>
  <c r="B12" i="37"/>
  <c r="G9" i="39"/>
  <c r="B11" i="37"/>
  <c r="I10" i="79"/>
  <c r="B9" i="37"/>
  <c r="E12" i="79"/>
  <c r="I8" i="79"/>
  <c r="C9" i="39"/>
  <c r="E9" i="39"/>
  <c r="B10" i="37"/>
  <c r="E11" i="79"/>
  <c r="G8" i="39"/>
  <c r="E8" i="39"/>
  <c r="C8" i="39"/>
  <c r="K8" i="39"/>
  <c r="E10" i="39"/>
  <c r="C10" i="39"/>
  <c r="K10" i="39"/>
  <c r="F18" i="59" l="1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44" i="158"/>
  <c r="H44" i="158"/>
  <c r="I44" i="158"/>
  <c r="J44" i="158"/>
  <c r="K44" i="158"/>
  <c r="E45" i="158"/>
  <c r="G45" i="158"/>
  <c r="H45" i="158"/>
  <c r="K45" i="158"/>
  <c r="D45" i="158"/>
  <c r="D44" i="158"/>
  <c r="L22" i="159"/>
  <c r="E103" i="89"/>
  <c r="E102" i="89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C49" i="83"/>
  <c r="B49" i="83"/>
  <c r="C48" i="83"/>
  <c r="B48" i="83"/>
  <c r="C47" i="83"/>
  <c r="B47" i="83"/>
  <c r="C46" i="83"/>
  <c r="B46" i="83"/>
  <c r="C45" i="83"/>
  <c r="B45" i="83"/>
  <c r="C44" i="83"/>
  <c r="B44" i="83"/>
  <c r="C43" i="83"/>
  <c r="B43" i="83"/>
  <c r="C42" i="83"/>
  <c r="B42" i="83"/>
  <c r="C41" i="83"/>
  <c r="B41" i="83"/>
  <c r="B40" i="83"/>
  <c r="C39" i="83"/>
  <c r="B39" i="83"/>
  <c r="C38" i="83"/>
  <c r="B38" i="83"/>
  <c r="I33" i="83"/>
  <c r="F33" i="83"/>
  <c r="J13" i="79"/>
  <c r="C8" i="74"/>
  <c r="C10" i="74"/>
  <c r="C11" i="74"/>
  <c r="C13" i="74"/>
  <c r="C14" i="74"/>
  <c r="C16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41" i="74"/>
  <c r="C7" i="74"/>
  <c r="C15" i="65"/>
  <c r="B21" i="67" s="1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C8" i="65"/>
  <c r="B25" i="52"/>
  <c r="C25" i="52"/>
  <c r="B24" i="52"/>
  <c r="C24" i="52"/>
  <c r="B23" i="52"/>
  <c r="C23" i="52"/>
  <c r="B22" i="52"/>
  <c r="C22" i="52"/>
  <c r="B21" i="52"/>
  <c r="B20" i="52"/>
  <c r="C20" i="52"/>
  <c r="B19" i="52"/>
  <c r="C19" i="52"/>
  <c r="C32" i="47"/>
  <c r="C31" i="47"/>
  <c r="C26" i="47"/>
  <c r="C25" i="47"/>
  <c r="C23" i="47"/>
  <c r="C22" i="47"/>
  <c r="C20" i="47"/>
  <c r="C17" i="47"/>
  <c r="C14" i="47"/>
  <c r="H13" i="39"/>
  <c r="F13" i="39"/>
  <c r="D13" i="39"/>
  <c r="I13" i="93"/>
  <c r="J13" i="93"/>
  <c r="L13" i="48"/>
  <c r="M13" i="48"/>
  <c r="O13" i="48"/>
  <c r="G13" i="38"/>
  <c r="F13" i="38"/>
  <c r="E13" i="37"/>
  <c r="C13" i="37"/>
  <c r="D12" i="120"/>
  <c r="A110" i="229" s="1"/>
  <c r="F110" i="229" s="1"/>
  <c r="D34" i="159"/>
  <c r="E34" i="159"/>
  <c r="F34" i="159"/>
  <c r="G34" i="159"/>
  <c r="H34" i="159"/>
  <c r="I34" i="159"/>
  <c r="J34" i="159"/>
  <c r="K34" i="159"/>
  <c r="L34" i="159"/>
  <c r="D31" i="159"/>
  <c r="E31" i="159"/>
  <c r="F31" i="159"/>
  <c r="G31" i="159"/>
  <c r="H31" i="159"/>
  <c r="I31" i="159"/>
  <c r="J31" i="159"/>
  <c r="K31" i="159"/>
  <c r="L31" i="159"/>
  <c r="D28" i="159"/>
  <c r="E28" i="159"/>
  <c r="F28" i="159"/>
  <c r="G28" i="159"/>
  <c r="H28" i="159"/>
  <c r="I28" i="159"/>
  <c r="J28" i="159"/>
  <c r="K28" i="159"/>
  <c r="L28" i="159"/>
  <c r="D22" i="159"/>
  <c r="E19" i="159"/>
  <c r="D16" i="159"/>
  <c r="D13" i="159"/>
  <c r="F19" i="115"/>
  <c r="D97" i="229" s="1"/>
  <c r="G98" i="229" s="1"/>
  <c r="I19" i="115"/>
  <c r="B97" i="229" s="1"/>
  <c r="G97" i="229" s="1"/>
  <c r="J19" i="115"/>
  <c r="A97" i="229" s="1"/>
  <c r="F97" i="229" s="1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F104" i="89"/>
  <c r="D56" i="229" s="1"/>
  <c r="G57" i="229" s="1"/>
  <c r="G104" i="89"/>
  <c r="C56" i="229" s="1"/>
  <c r="F57" i="229" s="1"/>
  <c r="I104" i="89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D24" i="89"/>
  <c r="C25" i="89"/>
  <c r="D25" i="89"/>
  <c r="C26" i="89"/>
  <c r="D26" i="89"/>
  <c r="C27" i="89"/>
  <c r="D27" i="89"/>
  <c r="C28" i="89"/>
  <c r="D28" i="89"/>
  <c r="C29" i="89"/>
  <c r="D29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C13" i="79"/>
  <c r="F13" i="79"/>
  <c r="D13" i="79"/>
  <c r="F15" i="52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K16" i="65"/>
  <c r="I33" i="116"/>
  <c r="B102" i="229" s="1"/>
  <c r="G102" i="229" s="1"/>
  <c r="C24" i="86"/>
  <c r="C40" i="75"/>
  <c r="C41" i="75"/>
  <c r="K16" i="54"/>
  <c r="C12" i="120"/>
  <c r="B110" i="229" s="1"/>
  <c r="G110" i="229" s="1"/>
  <c r="G33" i="116"/>
  <c r="C102" i="229" s="1"/>
  <c r="F103" i="229" s="1"/>
  <c r="F33" i="116"/>
  <c r="D102" i="229" s="1"/>
  <c r="G103" i="229" s="1"/>
  <c r="I16" i="114"/>
  <c r="B92" i="229" s="1"/>
  <c r="G92" i="229" s="1"/>
  <c r="G16" i="114"/>
  <c r="C92" i="229" s="1"/>
  <c r="F93" i="229" s="1"/>
  <c r="F16" i="114"/>
  <c r="D92" i="229" s="1"/>
  <c r="G93" i="229" s="1"/>
  <c r="D15" i="114"/>
  <c r="C15" i="114"/>
  <c r="D13" i="114"/>
  <c r="D12" i="114"/>
  <c r="C12" i="114"/>
  <c r="D11" i="114"/>
  <c r="C11" i="114"/>
  <c r="C10" i="114"/>
  <c r="D9" i="114"/>
  <c r="C9" i="114"/>
  <c r="D8" i="114"/>
  <c r="C8" i="114"/>
  <c r="C7" i="114"/>
  <c r="D24" i="86"/>
  <c r="E24" i="86"/>
  <c r="F24" i="86"/>
  <c r="G24" i="86"/>
  <c r="C40" i="83"/>
  <c r="J19" i="81"/>
  <c r="I19" i="81"/>
  <c r="G19" i="81"/>
  <c r="F19" i="81"/>
  <c r="J16" i="80"/>
  <c r="I16" i="8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D21" i="67"/>
  <c r="D28" i="67"/>
  <c r="D27" i="67"/>
  <c r="D26" i="67"/>
  <c r="D25" i="67"/>
  <c r="D24" i="67"/>
  <c r="D22" i="67"/>
  <c r="J16" i="65"/>
  <c r="I16" i="65"/>
  <c r="H16" i="65"/>
  <c r="G16" i="65"/>
  <c r="F16" i="65"/>
  <c r="E16" i="65"/>
  <c r="D16" i="65"/>
  <c r="K18" i="62"/>
  <c r="J18" i="62"/>
  <c r="I18" i="62"/>
  <c r="H18" i="62"/>
  <c r="G18" i="62"/>
  <c r="F18" i="62"/>
  <c r="E18" i="62"/>
  <c r="D18" i="62"/>
  <c r="J18" i="60"/>
  <c r="I18" i="60"/>
  <c r="H18" i="60"/>
  <c r="G18" i="60"/>
  <c r="F18" i="60"/>
  <c r="E18" i="60"/>
  <c r="D18" i="60"/>
  <c r="C18" i="60"/>
  <c r="J18" i="59"/>
  <c r="I18" i="59"/>
  <c r="H18" i="59"/>
  <c r="G18" i="59"/>
  <c r="E18" i="59"/>
  <c r="D18" i="59"/>
  <c r="C18" i="59"/>
  <c r="J18" i="58"/>
  <c r="H18" i="58"/>
  <c r="G18" i="58"/>
  <c r="F18" i="58"/>
  <c r="E18" i="58"/>
  <c r="D18" i="58"/>
  <c r="C18" i="58"/>
  <c r="H18" i="57"/>
  <c r="G18" i="57"/>
  <c r="F18" i="57"/>
  <c r="E18" i="57"/>
  <c r="D18" i="57"/>
  <c r="C18" i="57"/>
  <c r="B17" i="57"/>
  <c r="B16" i="57"/>
  <c r="B15" i="57"/>
  <c r="B14" i="57"/>
  <c r="B13" i="57"/>
  <c r="B12" i="57"/>
  <c r="B11" i="57"/>
  <c r="B10" i="57"/>
  <c r="B9" i="57"/>
  <c r="B8" i="57"/>
  <c r="I16" i="54"/>
  <c r="D16" i="54"/>
  <c r="I15" i="52"/>
  <c r="G15" i="52"/>
  <c r="C21" i="52"/>
  <c r="C16" i="47"/>
  <c r="C10" i="47"/>
  <c r="C19" i="47"/>
  <c r="C13" i="47"/>
  <c r="C15" i="47" s="1"/>
  <c r="C11" i="47"/>
  <c r="C8" i="47"/>
  <c r="B56" i="229" l="1"/>
  <c r="G56" i="229" s="1"/>
  <c r="H104" i="89"/>
  <c r="B26" i="52"/>
  <c r="C38" i="75"/>
  <c r="C44" i="75" s="1"/>
  <c r="B104" i="226" s="1"/>
  <c r="F104" i="226" s="1"/>
  <c r="C26" i="52"/>
  <c r="C37" i="75"/>
  <c r="H16" i="80"/>
  <c r="E40" i="158"/>
  <c r="E46" i="158" s="1"/>
  <c r="C9" i="159"/>
  <c r="D16" i="146"/>
  <c r="B7" i="115"/>
  <c r="G63" i="92"/>
  <c r="H63" i="92"/>
  <c r="H65" i="90"/>
  <c r="B10" i="80"/>
  <c r="H16" i="146"/>
  <c r="D63" i="92"/>
  <c r="C16" i="146"/>
  <c r="E63" i="92"/>
  <c r="H64" i="92"/>
  <c r="B36" i="89"/>
  <c r="E65" i="90"/>
  <c r="G64" i="92"/>
  <c r="F63" i="92"/>
  <c r="E16" i="146"/>
  <c r="F65" i="90"/>
  <c r="D64" i="92"/>
  <c r="H13" i="159"/>
  <c r="E64" i="92"/>
  <c r="H24" i="86"/>
  <c r="G25" i="86" s="1"/>
  <c r="K36" i="47"/>
  <c r="J16" i="159"/>
  <c r="F64" i="92"/>
  <c r="H19" i="159"/>
  <c r="G65" i="90"/>
  <c r="H37" i="159"/>
  <c r="G43" i="159"/>
  <c r="C33" i="159"/>
  <c r="C20" i="159"/>
  <c r="K16" i="159"/>
  <c r="F16" i="159"/>
  <c r="E10" i="159"/>
  <c r="L10" i="159"/>
  <c r="J13" i="159"/>
  <c r="K13" i="159"/>
  <c r="I10" i="159"/>
  <c r="J10" i="159"/>
  <c r="B12" i="120"/>
  <c r="C110" i="229" s="1"/>
  <c r="H110" i="229" s="1"/>
  <c r="G13" i="159"/>
  <c r="G16" i="159"/>
  <c r="G19" i="159"/>
  <c r="G22" i="159"/>
  <c r="E16" i="159"/>
  <c r="C11" i="159"/>
  <c r="C36" i="159"/>
  <c r="B16" i="115"/>
  <c r="B12" i="115"/>
  <c r="B8" i="115"/>
  <c r="C15" i="75"/>
  <c r="B17" i="115"/>
  <c r="B13" i="115"/>
  <c r="B9" i="115"/>
  <c r="B18" i="115"/>
  <c r="B14" i="115"/>
  <c r="B10" i="115"/>
  <c r="B10" i="114"/>
  <c r="B11" i="114"/>
  <c r="B9" i="114"/>
  <c r="N13" i="48"/>
  <c r="E19" i="115"/>
  <c r="C15" i="159"/>
  <c r="H16" i="159"/>
  <c r="I22" i="159"/>
  <c r="B79" i="89"/>
  <c r="C14" i="159"/>
  <c r="E37" i="159"/>
  <c r="L13" i="159"/>
  <c r="E33" i="116"/>
  <c r="F22" i="159"/>
  <c r="C32" i="159"/>
  <c r="K37" i="159"/>
  <c r="C12" i="159"/>
  <c r="D19" i="115"/>
  <c r="E13" i="159"/>
  <c r="C13" i="38"/>
  <c r="K10" i="159"/>
  <c r="K19" i="159"/>
  <c r="K22" i="159"/>
  <c r="G19" i="73"/>
  <c r="G20" i="73" s="1"/>
  <c r="B18" i="59"/>
  <c r="C80" i="226" s="1"/>
  <c r="F81" i="226" s="1"/>
  <c r="B18" i="57"/>
  <c r="A80" i="226" s="1"/>
  <c r="F80" i="226" s="1"/>
  <c r="B7" i="5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50" i="83"/>
  <c r="B37" i="83"/>
  <c r="C50" i="83"/>
  <c r="C37" i="83"/>
  <c r="B27" i="81"/>
  <c r="H19" i="81"/>
  <c r="A39" i="229" s="1"/>
  <c r="E39" i="229" s="1"/>
  <c r="C16" i="114"/>
  <c r="D16" i="114"/>
  <c r="B15" i="80"/>
  <c r="C24" i="75"/>
  <c r="B9" i="80"/>
  <c r="B13" i="80"/>
  <c r="F19" i="159"/>
  <c r="J37" i="159"/>
  <c r="I43" i="159"/>
  <c r="D33" i="116"/>
  <c r="I19" i="73"/>
  <c r="I21" i="73" s="1"/>
  <c r="C18" i="75"/>
  <c r="G10" i="159"/>
  <c r="C35" i="159"/>
  <c r="B15" i="115"/>
  <c r="B18" i="58"/>
  <c r="B80" i="226" s="1"/>
  <c r="G80" i="226" s="1"/>
  <c r="H19" i="115"/>
  <c r="C27" i="47"/>
  <c r="E104" i="89"/>
  <c r="G37" i="159"/>
  <c r="C26" i="159"/>
  <c r="C16" i="65"/>
  <c r="F19" i="73"/>
  <c r="F20" i="73" s="1"/>
  <c r="D10" i="159"/>
  <c r="D46" i="158"/>
  <c r="L19" i="159"/>
  <c r="C29" i="159"/>
  <c r="C42" i="159"/>
  <c r="C41" i="159"/>
  <c r="C27" i="159"/>
  <c r="B95" i="89"/>
  <c r="B87" i="89"/>
  <c r="B83" i="89"/>
  <c r="B63" i="89"/>
  <c r="B59" i="89"/>
  <c r="B47" i="89"/>
  <c r="B35" i="89"/>
  <c r="B23" i="89"/>
  <c r="B19" i="89"/>
  <c r="C18" i="47"/>
  <c r="E16" i="114"/>
  <c r="B15" i="114"/>
  <c r="H13" i="93"/>
  <c r="J43" i="159"/>
  <c r="I37" i="159"/>
  <c r="H43" i="159"/>
  <c r="B102" i="89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22" i="89"/>
  <c r="B18" i="89"/>
  <c r="B14" i="89"/>
  <c r="B10" i="89"/>
  <c r="H18" i="61"/>
  <c r="D37" i="159"/>
  <c r="L37" i="159"/>
  <c r="K43" i="159"/>
  <c r="C12" i="75"/>
  <c r="C21" i="75"/>
  <c r="C27" i="75"/>
  <c r="C30" i="75"/>
  <c r="C33" i="75"/>
  <c r="C36" i="75"/>
  <c r="C42" i="75"/>
  <c r="I19" i="159"/>
  <c r="D43" i="159"/>
  <c r="L43" i="159"/>
  <c r="C24" i="159"/>
  <c r="C23" i="159"/>
  <c r="B18" i="60"/>
  <c r="D80" i="226" s="1"/>
  <c r="G81" i="226" s="1"/>
  <c r="B7" i="114"/>
  <c r="B13" i="114"/>
  <c r="C21" i="159"/>
  <c r="E19" i="81"/>
  <c r="B39" i="229" s="1"/>
  <c r="F39" i="229" s="1"/>
  <c r="B7" i="73"/>
  <c r="B11" i="73" s="1"/>
  <c r="B11" i="80"/>
  <c r="J46" i="158"/>
  <c r="J19" i="159"/>
  <c r="J22" i="159"/>
  <c r="F37" i="159"/>
  <c r="E43" i="159"/>
  <c r="C30" i="159"/>
  <c r="B13" i="79"/>
  <c r="I13" i="79" s="1"/>
  <c r="C12" i="74"/>
  <c r="B16" i="70"/>
  <c r="A92" i="226" s="1"/>
  <c r="E92" i="226" s="1"/>
  <c r="A84" i="226"/>
  <c r="E84" i="226" s="1"/>
  <c r="A76" i="226"/>
  <c r="E76" i="226" s="1"/>
  <c r="C35" i="47"/>
  <c r="C34" i="47"/>
  <c r="E34" i="47"/>
  <c r="E35" i="47"/>
  <c r="C33" i="116"/>
  <c r="H33" i="116"/>
  <c r="C19" i="115"/>
  <c r="B8" i="114"/>
  <c r="B12" i="114"/>
  <c r="H16" i="114"/>
  <c r="F43" i="159"/>
  <c r="H44" i="159"/>
  <c r="I46" i="158"/>
  <c r="C34" i="159"/>
  <c r="C31" i="159"/>
  <c r="C28" i="159"/>
  <c r="H45" i="159"/>
  <c r="C25" i="159"/>
  <c r="K44" i="159"/>
  <c r="H22" i="159"/>
  <c r="K46" i="158"/>
  <c r="E22" i="159"/>
  <c r="C18" i="159"/>
  <c r="D19" i="159"/>
  <c r="F46" i="158"/>
  <c r="L44" i="159"/>
  <c r="C17" i="159"/>
  <c r="G38" i="159"/>
  <c r="F39" i="159"/>
  <c r="L16" i="159"/>
  <c r="I16" i="159"/>
  <c r="J39" i="159"/>
  <c r="J38" i="159"/>
  <c r="L39" i="159"/>
  <c r="G45" i="159"/>
  <c r="K45" i="159"/>
  <c r="I13" i="159"/>
  <c r="J45" i="158"/>
  <c r="J45" i="159" s="1"/>
  <c r="J44" i="159"/>
  <c r="I39" i="159"/>
  <c r="I44" i="159"/>
  <c r="I45" i="158"/>
  <c r="I45" i="159" s="1"/>
  <c r="G44" i="158"/>
  <c r="G44" i="159" s="1"/>
  <c r="H38" i="159"/>
  <c r="F45" i="158"/>
  <c r="F45" i="159" s="1"/>
  <c r="D39" i="159"/>
  <c r="E45" i="159"/>
  <c r="E38" i="159"/>
  <c r="E39" i="159"/>
  <c r="F13" i="159"/>
  <c r="G39" i="159"/>
  <c r="L38" i="159"/>
  <c r="E44" i="159"/>
  <c r="F38" i="159"/>
  <c r="K39" i="159"/>
  <c r="K38" i="159"/>
  <c r="D44" i="159"/>
  <c r="D45" i="159"/>
  <c r="H39" i="159"/>
  <c r="I38" i="159"/>
  <c r="C8" i="159"/>
  <c r="F44" i="158"/>
  <c r="F44" i="159" s="1"/>
  <c r="L45" i="159"/>
  <c r="H10" i="159"/>
  <c r="D38" i="159"/>
  <c r="F10" i="159"/>
  <c r="C104" i="89"/>
  <c r="D104" i="89"/>
  <c r="D33" i="83"/>
  <c r="C33" i="83"/>
  <c r="B35" i="81"/>
  <c r="D19" i="81"/>
  <c r="C32" i="81"/>
  <c r="B26" i="81"/>
  <c r="B34" i="81"/>
  <c r="B24" i="81"/>
  <c r="C19" i="81"/>
  <c r="C25" i="81"/>
  <c r="B33" i="81"/>
  <c r="B12" i="80"/>
  <c r="F16" i="80"/>
  <c r="D16" i="80"/>
  <c r="B8" i="80"/>
  <c r="C27" i="74"/>
  <c r="C30" i="74"/>
  <c r="C36" i="74"/>
  <c r="C42" i="74"/>
  <c r="C18" i="74"/>
  <c r="C15" i="74"/>
  <c r="C21" i="74"/>
  <c r="C24" i="74"/>
  <c r="J39" i="74"/>
  <c r="J45" i="74" s="1"/>
  <c r="G39" i="74"/>
  <c r="G45" i="74" s="1"/>
  <c r="D39" i="74"/>
  <c r="D45" i="74" s="1"/>
  <c r="E39" i="74"/>
  <c r="E45" i="74" s="1"/>
  <c r="H39" i="74"/>
  <c r="H45" i="74" s="1"/>
  <c r="I39" i="74"/>
  <c r="I45" i="74" s="1"/>
  <c r="F39" i="74"/>
  <c r="F45" i="74" s="1"/>
  <c r="C38" i="74"/>
  <c r="C44" i="74"/>
  <c r="B100" i="226" s="1"/>
  <c r="F100" i="226" s="1"/>
  <c r="C37" i="74"/>
  <c r="D23" i="67"/>
  <c r="B22" i="67"/>
  <c r="C18" i="61"/>
  <c r="J18" i="61"/>
  <c r="E18" i="61"/>
  <c r="I18" i="61"/>
  <c r="F18" i="61"/>
  <c r="G18" i="61"/>
  <c r="D18" i="61"/>
  <c r="C15" i="52"/>
  <c r="E15" i="52"/>
  <c r="H15" i="52"/>
  <c r="D15" i="52"/>
  <c r="K13" i="48"/>
  <c r="C21" i="47"/>
  <c r="C24" i="47"/>
  <c r="C33" i="47"/>
  <c r="B13" i="39"/>
  <c r="B13" i="37"/>
  <c r="B13" i="38"/>
  <c r="C65" i="90" l="1"/>
  <c r="C45" i="74"/>
  <c r="C100" i="226" s="1"/>
  <c r="G100" i="226" s="1"/>
  <c r="B35" i="229"/>
  <c r="G12" i="80"/>
  <c r="G11" i="80"/>
  <c r="G13" i="80"/>
  <c r="G9" i="80"/>
  <c r="G7" i="80"/>
  <c r="G14" i="80"/>
  <c r="G15" i="80"/>
  <c r="G8" i="80"/>
  <c r="G10" i="80"/>
  <c r="B12" i="65"/>
  <c r="A88" i="226"/>
  <c r="E88" i="226" s="1"/>
  <c r="B27" i="226"/>
  <c r="F27" i="226" s="1"/>
  <c r="C39" i="226"/>
  <c r="F52" i="226" s="1"/>
  <c r="B39" i="226"/>
  <c r="E52" i="226" s="1"/>
  <c r="A27" i="226"/>
  <c r="E27" i="226" s="1"/>
  <c r="C40" i="158"/>
  <c r="C44" i="158"/>
  <c r="A70" i="229" s="1"/>
  <c r="F70" i="229" s="1"/>
  <c r="C45" i="158"/>
  <c r="B70" i="229" s="1"/>
  <c r="G70" i="229" s="1"/>
  <c r="C45" i="75"/>
  <c r="C104" i="226" s="1"/>
  <c r="G104" i="226" s="1"/>
  <c r="C15" i="80"/>
  <c r="C13" i="80"/>
  <c r="C11" i="80"/>
  <c r="C9" i="80"/>
  <c r="C14" i="80"/>
  <c r="C12" i="80"/>
  <c r="C10" i="80"/>
  <c r="C8" i="80"/>
  <c r="C7" i="80"/>
  <c r="E15" i="80"/>
  <c r="E13" i="80"/>
  <c r="E11" i="80"/>
  <c r="E9" i="80"/>
  <c r="E14" i="80"/>
  <c r="E12" i="80"/>
  <c r="E10" i="80"/>
  <c r="E8" i="80"/>
  <c r="E7" i="80"/>
  <c r="C37" i="159"/>
  <c r="G13" i="39"/>
  <c r="K13" i="39"/>
  <c r="G21" i="73"/>
  <c r="E33" i="83"/>
  <c r="B43" i="229" s="1"/>
  <c r="F43" i="229" s="1"/>
  <c r="B16" i="114"/>
  <c r="E92" i="229" s="1"/>
  <c r="D25" i="86"/>
  <c r="B16" i="146"/>
  <c r="G65" i="92"/>
  <c r="H65" i="92"/>
  <c r="F65" i="92"/>
  <c r="C64" i="92"/>
  <c r="E65" i="92"/>
  <c r="C63" i="92"/>
  <c r="D65" i="92"/>
  <c r="C16" i="159"/>
  <c r="E40" i="159"/>
  <c r="I40" i="159"/>
  <c r="H40" i="159"/>
  <c r="C22" i="159"/>
  <c r="E46" i="159"/>
  <c r="C13" i="159"/>
  <c r="B19" i="115"/>
  <c r="E97" i="229" s="1"/>
  <c r="C25" i="86"/>
  <c r="C43" i="159"/>
  <c r="K46" i="159"/>
  <c r="H33" i="83"/>
  <c r="A43" i="229" s="1"/>
  <c r="E43" i="229" s="1"/>
  <c r="L46" i="159"/>
  <c r="D40" i="159"/>
  <c r="E19" i="73"/>
  <c r="C19" i="73"/>
  <c r="C21" i="73" s="1"/>
  <c r="H19" i="73"/>
  <c r="B10" i="65"/>
  <c r="B15" i="65"/>
  <c r="E17" i="65"/>
  <c r="B11" i="65"/>
  <c r="K17" i="65"/>
  <c r="G17" i="65"/>
  <c r="B18" i="61"/>
  <c r="E80" i="226" s="1"/>
  <c r="H80" i="226" s="1"/>
  <c r="C19" i="159"/>
  <c r="L40" i="159"/>
  <c r="B104" i="89"/>
  <c r="E56" i="229" s="1"/>
  <c r="E25" i="86"/>
  <c r="F25" i="86"/>
  <c r="B25" i="86"/>
  <c r="B33" i="83"/>
  <c r="C43" i="229" s="1"/>
  <c r="G43" i="229" s="1"/>
  <c r="I20" i="73"/>
  <c r="B9" i="65"/>
  <c r="J17" i="65"/>
  <c r="F21" i="73"/>
  <c r="B15" i="52"/>
  <c r="A72" i="226" s="1"/>
  <c r="E72" i="226" s="1"/>
  <c r="B8" i="65"/>
  <c r="I17" i="65"/>
  <c r="F17" i="65"/>
  <c r="D17" i="65"/>
  <c r="B13" i="65"/>
  <c r="H17" i="65"/>
  <c r="B16" i="80"/>
  <c r="D46" i="159"/>
  <c r="H46" i="158"/>
  <c r="H46" i="159" s="1"/>
  <c r="B14" i="65"/>
  <c r="B19" i="81"/>
  <c r="C39" i="229" s="1"/>
  <c r="G39" i="229" s="1"/>
  <c r="E13" i="79"/>
  <c r="I36" i="47"/>
  <c r="A60" i="226" s="1"/>
  <c r="E60" i="226" s="1"/>
  <c r="E36" i="47"/>
  <c r="C36" i="47"/>
  <c r="C60" i="226" s="1"/>
  <c r="G60" i="226" s="1"/>
  <c r="C13" i="39"/>
  <c r="I46" i="159"/>
  <c r="K40" i="159"/>
  <c r="F40" i="159"/>
  <c r="F46" i="159"/>
  <c r="C38" i="159"/>
  <c r="C39" i="159"/>
  <c r="J40" i="159"/>
  <c r="C45" i="159"/>
  <c r="C44" i="159"/>
  <c r="J46" i="159"/>
  <c r="G40" i="159"/>
  <c r="G46" i="158"/>
  <c r="G46" i="159" s="1"/>
  <c r="C10" i="159"/>
  <c r="C43" i="75"/>
  <c r="A104" i="226" s="1"/>
  <c r="E104" i="226" s="1"/>
  <c r="C43" i="74"/>
  <c r="A100" i="226" s="1"/>
  <c r="E100" i="226" s="1"/>
  <c r="C39" i="74"/>
  <c r="D19" i="73"/>
  <c r="D21" i="73" s="1"/>
  <c r="E13" i="39"/>
  <c r="G16" i="80" l="1"/>
  <c r="E21" i="73"/>
  <c r="B96" i="226"/>
  <c r="F96" i="226" s="1"/>
  <c r="H21" i="73"/>
  <c r="A96" i="226"/>
  <c r="E96" i="226" s="1"/>
  <c r="C27" i="226"/>
  <c r="G27" i="226" s="1"/>
  <c r="D39" i="226"/>
  <c r="G52" i="226" s="1"/>
  <c r="C46" i="158"/>
  <c r="H25" i="86"/>
  <c r="C20" i="73"/>
  <c r="C65" i="92"/>
  <c r="E61" i="229" s="1"/>
  <c r="E20" i="73"/>
  <c r="B19" i="73"/>
  <c r="H20" i="73"/>
  <c r="D20" i="73"/>
  <c r="C17" i="65"/>
  <c r="B16" i="65"/>
  <c r="E16" i="80"/>
  <c r="C16" i="80"/>
  <c r="C46" i="159"/>
  <c r="E70" i="229" s="1"/>
  <c r="C40" i="159"/>
  <c r="B21" i="73" l="1"/>
  <c r="C96" i="226"/>
  <c r="G96" i="226" s="1"/>
  <c r="B20" i="73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M33" i="118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B27" i="118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B28" i="118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33" i="118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B8" i="118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C28" i="119"/>
  <c r="B32" i="119" l="1"/>
  <c r="B33" i="118"/>
  <c r="B106" i="229" s="1"/>
  <c r="G106" i="229" s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  <c r="C106" i="229" s="1"/>
  <c r="H106" i="229" s="1"/>
</calcChain>
</file>

<file path=xl/comments1.xml><?xml version="1.0" encoding="utf-8"?>
<comments xmlns="http://schemas.openxmlformats.org/spreadsheetml/2006/main">
  <authors>
    <author>Amjad Ahmed Abdelwahab</author>
  </authors>
  <commentList>
    <comment ref="E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>
  <authors>
    <author>Amjad Ahmed Abdelwahab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<sst xmlns="http://schemas.openxmlformats.org/spreadsheetml/2006/main" count="5566" uniqueCount="1432">
  <si>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</si>
  <si>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</si>
  <si>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</si>
  <si>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</si>
  <si>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</si>
  <si>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</si>
  <si>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</si>
  <si>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</si>
  <si>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</si>
  <si>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</si>
  <si>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</si>
  <si>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</si>
  <si>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</si>
  <si>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</si>
  <si>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</si>
  <si>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</si>
  <si>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</si>
  <si>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</si>
  <si>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</si>
  <si>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</si>
  <si>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</si>
  <si>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</si>
  <si>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</si>
  <si>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</si>
  <si>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</si>
  <si>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</si>
  <si>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</si>
  <si>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</si>
  <si>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</si>
  <si>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</si>
  <si>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</si>
  <si>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</si>
  <si>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</si>
  <si>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</si>
  <si>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</si>
  <si>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 xml:space="preserve">    2 - استمارة بلاغ عن مولود ميت</t>
  </si>
  <si>
    <t xml:space="preserve">    3 - استمارة بلاغ عن وفاة</t>
  </si>
  <si>
    <t>3. Notification of Death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</si>
  <si>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</si>
  <si>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</si>
  <si>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</si>
  <si>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</si>
  <si>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</si>
  <si>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</si>
  <si>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</si>
  <si>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</si>
  <si>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</si>
  <si>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</si>
  <si>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</si>
  <si>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</si>
  <si>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</si>
  <si>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</si>
  <si>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</si>
  <si>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</si>
  <si>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</si>
  <si>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</si>
  <si>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</si>
  <si>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</si>
  <si>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</si>
  <si>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</si>
  <si>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</si>
  <si>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</si>
  <si>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</si>
  <si>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</si>
  <si>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</si>
  <si>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</si>
  <si>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</si>
  <si>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</si>
  <si>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</si>
  <si>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</si>
  <si>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</si>
  <si>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</si>
  <si>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</si>
  <si>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</si>
  <si>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</si>
  <si>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</si>
  <si>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</si>
  <si>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</si>
  <si>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</si>
  <si>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</si>
  <si>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</si>
  <si>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</si>
  <si>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</si>
  <si>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</si>
  <si>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</si>
  <si>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</si>
  <si>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</si>
  <si>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</si>
  <si>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</si>
  <si>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</si>
  <si>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</si>
  <si>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</si>
  <si>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</si>
  <si>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</si>
  <si>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</si>
  <si>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</si>
  <si>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</si>
  <si>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</si>
  <si>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</si>
  <si>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</si>
  <si>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</si>
  <si>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</si>
  <si>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</si>
  <si>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</si>
  <si>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</si>
  <si>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</si>
  <si>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</si>
  <si>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</si>
  <si>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</si>
  <si>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</si>
  <si>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</si>
  <si>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</si>
  <si>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</si>
  <si>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</si>
  <si>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</si>
  <si>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</si>
  <si>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</si>
  <si>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</si>
  <si>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</si>
  <si>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</si>
  <si>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</si>
  <si>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</si>
  <si>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</si>
  <si>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</si>
  <si>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</si>
  <si>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</si>
  <si>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</si>
  <si>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</si>
  <si>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</si>
  <si>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</si>
  <si>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</si>
  <si>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</si>
  <si>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</si>
  <si>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</si>
  <si>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</si>
  <si>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</si>
  <si>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</si>
  <si>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</si>
  <si>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</si>
  <si>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</si>
  <si>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</si>
  <si>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</si>
  <si>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</si>
  <si>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</si>
  <si>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</si>
  <si>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</si>
  <si>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</si>
  <si>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</si>
  <si>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</si>
  <si>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</si>
  <si>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</si>
  <si>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</si>
  <si>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</si>
  <si>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</si>
  <si>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</si>
  <si>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</si>
  <si>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</si>
  <si>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</si>
  <si>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</si>
  <si>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</si>
  <si>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</si>
  <si>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</si>
  <si>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</si>
  <si>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</si>
  <si>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</si>
  <si>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</si>
  <si>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</si>
  <si>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</si>
  <si>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</si>
  <si>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</si>
  <si>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</si>
  <si>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</si>
  <si>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</si>
  <si>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</si>
  <si>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</si>
  <si>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</si>
  <si>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</si>
  <si>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</si>
  <si>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</si>
  <si>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</si>
  <si>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</si>
  <si>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</si>
  <si>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</si>
  <si>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</si>
  <si>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</si>
  <si>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</si>
  <si>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</si>
  <si>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</si>
  <si>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</si>
  <si>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</si>
  <si>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</si>
  <si>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</si>
  <si>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</si>
  <si>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</si>
  <si>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</si>
  <si>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</si>
  <si>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</si>
  <si>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</si>
  <si>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</si>
  <si>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</si>
  <si>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</si>
  <si>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</si>
  <si>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</si>
  <si>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</si>
  <si>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</si>
  <si>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المواليد أحياء المسجلون حسب مدة الحياة الزواجية وفئة عمر الأم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</si>
  <si>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</si>
  <si>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</si>
  <si>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</si>
  <si>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</si>
  <si>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</si>
  <si>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</si>
  <si>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</si>
  <si>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</si>
  <si>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</si>
  <si>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</si>
  <si>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</si>
  <si>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</si>
  <si>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</si>
  <si>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</si>
  <si>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</si>
  <si>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</si>
  <si>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</si>
  <si>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</si>
  <si>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</si>
  <si>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</si>
  <si>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</si>
  <si>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</si>
  <si>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</si>
  <si>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</si>
  <si>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</si>
  <si>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</si>
  <si>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</si>
  <si>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</si>
  <si>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</si>
  <si>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</si>
  <si>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</si>
  <si>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</si>
  <si>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</si>
  <si>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</si>
  <si>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</si>
  <si>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</si>
  <si>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</si>
  <si>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</si>
  <si>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</si>
  <si>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</si>
  <si>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</si>
  <si>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</si>
  <si>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</si>
  <si>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</si>
  <si>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</si>
  <si>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</si>
  <si>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</si>
  <si>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</si>
  <si>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</si>
  <si>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</si>
  <si>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</si>
  <si>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</si>
  <si>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</si>
  <si>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</si>
  <si>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</si>
  <si>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</si>
  <si>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</si>
  <si>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</si>
  <si>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</si>
  <si>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</si>
  <si>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</si>
  <si>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</si>
  <si>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</si>
  <si>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</si>
  <si>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</si>
  <si>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</si>
  <si>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</si>
  <si>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</si>
  <si>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</si>
  <si>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</si>
  <si>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</si>
  <si>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</si>
  <si>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</si>
  <si>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</si>
  <si>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</si>
  <si>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</si>
  <si>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</si>
  <si>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</si>
  <si>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</si>
  <si>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</si>
  <si>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</si>
  <si>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</si>
  <si>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</si>
  <si>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</si>
  <si>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</si>
  <si>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</si>
  <si>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</si>
  <si>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</si>
  <si>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</si>
  <si>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</si>
  <si>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</si>
  <si>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</si>
  <si>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</si>
  <si>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</si>
  <si>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</si>
  <si>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</si>
  <si>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</si>
  <si>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</si>
  <si>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</si>
  <si>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</si>
  <si>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</si>
  <si>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</si>
  <si>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</si>
  <si>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</si>
  <si>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</si>
  <si>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</si>
  <si>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</si>
  <si>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</si>
  <si>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</si>
  <si>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</si>
  <si>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</si>
  <si>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</si>
  <si>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</si>
  <si>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</si>
  <si>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</si>
  <si>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</si>
  <si>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</si>
  <si>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</si>
  <si>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</si>
  <si>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</si>
  <si>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</si>
  <si>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</si>
  <si>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</si>
  <si>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</si>
  <si>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</si>
  <si>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</si>
  <si>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</si>
  <si>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</si>
  <si>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</si>
  <si>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</si>
  <si>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</si>
  <si>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</si>
  <si>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</si>
  <si>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</si>
  <si>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</si>
  <si>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</si>
  <si>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</si>
  <si>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</si>
  <si>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</si>
  <si>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</si>
  <si>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</si>
  <si>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</si>
  <si>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</si>
  <si>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</si>
  <si>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</si>
  <si>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</si>
  <si>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</si>
  <si>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</si>
  <si>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</si>
  <si>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</si>
  <si>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</si>
  <si>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</si>
  <si>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</si>
  <si>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</si>
  <si>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</si>
  <si>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</si>
  <si>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</si>
  <si>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</si>
  <si>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</si>
  <si>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</si>
  <si>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</si>
  <si>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</si>
  <si>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</si>
  <si>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</si>
  <si>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</si>
  <si>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</si>
  <si>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</si>
  <si>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</si>
  <si>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</si>
  <si>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</si>
  <si>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</si>
  <si>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</si>
  <si>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</si>
  <si>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</si>
  <si>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</si>
  <si>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</si>
  <si>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</si>
  <si>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</si>
  <si>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</si>
  <si>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</si>
  <si>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</si>
  <si>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</si>
  <si>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</si>
  <si>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</si>
  <si>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</si>
  <si>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</si>
  <si>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</si>
  <si>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</si>
  <si>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</si>
  <si>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</si>
  <si>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</si>
  <si>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</si>
  <si>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</si>
  <si>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</si>
  <si>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</si>
  <si>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digestive system</t>
  </si>
  <si>
    <t>Certain conditions originating in the perinatal period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</si>
  <si>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</si>
  <si>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</si>
  <si>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</si>
  <si>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</si>
  <si>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</si>
  <si>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</si>
  <si>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</si>
  <si>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</si>
  <si>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</si>
  <si>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</si>
  <si>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</si>
  <si>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</si>
  <si>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</si>
  <si>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</si>
  <si>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</si>
  <si>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</si>
  <si>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</si>
  <si>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</si>
  <si>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</si>
  <si>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</si>
  <si>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</si>
  <si>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</si>
  <si>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</si>
  <si>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</si>
  <si>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</si>
  <si>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</si>
  <si>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</si>
  <si>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</si>
  <si>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</si>
  <si>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</si>
  <si>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</si>
  <si>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</si>
  <si>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</si>
  <si>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</si>
  <si>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</si>
  <si>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</si>
  <si>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</si>
  <si>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</si>
  <si>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 xml:space="preserve">  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</si>
  <si>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</si>
  <si>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</si>
  <si>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</si>
  <si>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</si>
  <si>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</si>
  <si>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</si>
  <si>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</si>
  <si>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</si>
  <si>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</si>
  <si>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</si>
  <si>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</si>
  <si>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</si>
  <si>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</si>
  <si>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</si>
  <si>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</si>
  <si>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</si>
  <si>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</si>
  <si>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</si>
  <si>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</si>
  <si>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</si>
  <si>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</si>
  <si>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</si>
  <si>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</si>
  <si>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</si>
  <si>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A40-41</t>
  </si>
  <si>
    <t>Septicemia</t>
  </si>
  <si>
    <t>B15-B19</t>
  </si>
  <si>
    <t>Viral hepatitis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</si>
  <si>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</si>
  <si>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</si>
  <si>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</si>
  <si>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</si>
  <si>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</si>
  <si>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</si>
  <si>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</si>
  <si>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</si>
  <si>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</si>
  <si>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</si>
  <si>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</si>
  <si>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</si>
  <si>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</si>
  <si>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</si>
  <si>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</si>
  <si>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</si>
  <si>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</si>
  <si>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C56</t>
  </si>
  <si>
    <t>Malignant neoplasm of Ovary</t>
  </si>
  <si>
    <t>C61</t>
  </si>
  <si>
    <t>Malignant neoplasm of prostate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</si>
  <si>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</si>
  <si>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</si>
  <si>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</si>
  <si>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</si>
  <si>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</si>
  <si>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</si>
  <si>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</si>
  <si>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</si>
  <si>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</si>
  <si>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</si>
  <si>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D50-64</t>
  </si>
  <si>
    <t>Anaemias</t>
  </si>
  <si>
    <t>D65-89</t>
  </si>
  <si>
    <t>E10-14</t>
  </si>
  <si>
    <t>Diabetes mellitus</t>
  </si>
  <si>
    <t xml:space="preserve"> Remainder of Diseases of the  nervous system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</si>
  <si>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</si>
  <si>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</si>
  <si>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</si>
  <si>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</si>
  <si>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</si>
  <si>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</si>
  <si>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</si>
  <si>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</si>
  <si>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I71-99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</si>
  <si>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</si>
  <si>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</si>
  <si>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</si>
  <si>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</si>
  <si>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</si>
  <si>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</si>
  <si>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</si>
  <si>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</si>
  <si>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</si>
  <si>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K70-76</t>
  </si>
  <si>
    <t xml:space="preserve"> diseases of the liver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</si>
  <si>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</si>
  <si>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</si>
  <si>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</si>
  <si>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</si>
  <si>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</si>
  <si>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</si>
  <si>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</si>
  <si>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</si>
  <si>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</si>
  <si>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</si>
  <si>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X00-09</t>
  </si>
  <si>
    <t>Exposure to smoke, fire and flames</t>
  </si>
  <si>
    <t>X40-49</t>
  </si>
  <si>
    <t>Accidental poisoning by and exposure to noxious substances</t>
  </si>
  <si>
    <t>X60-84</t>
  </si>
  <si>
    <t>W20-W64,W75-W99,X10-X39,X50-X59,Y10-Y89</t>
  </si>
  <si>
    <t xml:space="preserve">All other  external causes </t>
  </si>
  <si>
    <t>P22</t>
  </si>
  <si>
    <t>Respiratory distress of newborn</t>
  </si>
  <si>
    <t>Other respiratory conditions of newborn</t>
  </si>
  <si>
    <t>Q00-Q02,Q04,Q06-Q07</t>
  </si>
  <si>
    <t>Q10-Q18,Q30-Q89</t>
  </si>
  <si>
    <t>Other congenital malformations</t>
  </si>
  <si>
    <t>R00-R94,R96-R99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</si>
  <si>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</si>
  <si>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</si>
  <si>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</si>
  <si>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</si>
  <si>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</si>
  <si>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</si>
  <si>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</si>
  <si>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</si>
  <si>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2. Notification of Stillbirth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</si>
  <si>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</si>
  <si>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</si>
  <si>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</si>
  <si>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</si>
  <si>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</si>
  <si>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</si>
  <si>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r>
      <t xml:space="preserve"> 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</si>
  <si>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t>المواليد الأحياء فاقدو القيد حسب الجنسية والنوع</t>
  </si>
  <si>
    <t>المواليد الاحياء المسجلون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</si>
  <si>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</si>
  <si>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</si>
  <si>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</si>
  <si>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</si>
  <si>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</si>
  <si>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</si>
  <si>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</si>
  <si>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</si>
  <si>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</si>
  <si>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</si>
  <si>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</si>
  <si>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</si>
  <si>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</si>
  <si>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</si>
  <si>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</si>
  <si>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</si>
  <si>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</si>
  <si>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</si>
  <si>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</si>
  <si>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</si>
  <si>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</si>
  <si>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</si>
  <si>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</si>
  <si>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</si>
  <si>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</si>
  <si>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</si>
  <si>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</si>
  <si>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</si>
  <si>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</si>
  <si>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</si>
  <si>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</si>
  <si>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</si>
  <si>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</si>
  <si>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</si>
  <si>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فقر الدم</t>
  </si>
  <si>
    <t>داء السكري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</si>
  <si>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</si>
  <si>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</si>
  <si>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</si>
  <si>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</si>
  <si>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</si>
  <si>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بقية أمراض جهاز الدورة الدموية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</si>
  <si>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</si>
  <si>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</si>
  <si>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</si>
  <si>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أمراض الكبد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</si>
  <si>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</si>
  <si>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</si>
  <si>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</si>
  <si>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</si>
  <si>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</si>
  <si>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ورم خبيث في البنكرياس</t>
  </si>
  <si>
    <t>سرطان الغدد اللمفاوية ما عدا مرض هودجكين</t>
  </si>
  <si>
    <t>REGISTERED INFANT DEATHS BY NATIONALITY AND GENDER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</si>
  <si>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</si>
  <si>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</si>
  <si>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بقية دول مجلس التعاون
Other GCC Countries</t>
  </si>
  <si>
    <t>بقية أمراض الجهاز العصبي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</si>
  <si>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</si>
  <si>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</si>
  <si>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</si>
  <si>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</si>
  <si>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</si>
  <si>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</si>
  <si>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</si>
  <si>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الباب الثالث: الوفيات</t>
  </si>
  <si>
    <t>(V01-Y98) External causes of morbidity and mortality</t>
  </si>
  <si>
    <t>Malaria</t>
  </si>
  <si>
    <t>Reminder of  diseases of the circulatory system</t>
  </si>
  <si>
    <t>B50-54</t>
  </si>
  <si>
    <t>Table No. (13-2)</t>
  </si>
  <si>
    <t>J00-J11,J20-J22</t>
  </si>
  <si>
    <t>Other acute respiratory infections</t>
  </si>
  <si>
    <t>Haemorrhagic and haematological disorders of fetus and newborn</t>
  </si>
  <si>
    <t>All other diseases</t>
  </si>
  <si>
    <t>كافة الأسباب الخارجية الأخرى</t>
  </si>
  <si>
    <t>التهابات الجهاز التنفسي الحادة الأخرى</t>
  </si>
  <si>
    <t>جدول رقم (5-1)</t>
  </si>
  <si>
    <t>جدول رقم (5-2)</t>
  </si>
  <si>
    <t>جدول رقم (5-3)</t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</si>
  <si>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</si>
  <si>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</si>
  <si>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</si>
  <si>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</si>
  <si>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</si>
  <si>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THREE: DEATHS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</si>
  <si>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</si>
  <si>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</si>
  <si>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</si>
  <si>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</si>
  <si>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</si>
  <si>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</si>
  <si>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</si>
  <si>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</si>
  <si>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</si>
  <si>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</si>
  <si>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</si>
  <si>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</si>
  <si>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</si>
  <si>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</si>
  <si>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</si>
  <si>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</si>
  <si>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</si>
  <si>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 xml:space="preserve">Chronic rheumatic heart diseases  </t>
  </si>
  <si>
    <t>(M00 - M99)</t>
  </si>
  <si>
    <t xml:space="preserve">(I00 - I99) Diseases of the circulatory system
</t>
  </si>
  <si>
    <t xml:space="preserve">(J00 - J99) Diseases of the respiratory system
</t>
  </si>
  <si>
    <t>(k00 - k93) Diseases of the digestive system</t>
  </si>
  <si>
    <t>(M00 - M99) Diseases of the musculoskeletal system and connective tissue</t>
  </si>
  <si>
    <t>(V01 - Y98) External causes of morbidity and mortality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</si>
  <si>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</si>
  <si>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</si>
  <si>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</si>
  <si>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</si>
  <si>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(E00 - E90)</t>
  </si>
  <si>
    <t>ورم خبيث من الحنجرة</t>
  </si>
  <si>
    <t>الورم النخاعي المتعدد والأورام الخبيثة في خلايا البلازما</t>
  </si>
  <si>
    <t>إنفلونزا</t>
  </si>
  <si>
    <t>جميع الأمراض الأخرى</t>
  </si>
  <si>
    <t>A21-32, A38,A42-49,A65-A79,A81,A83-A89,B00-B04,B06-B09,B25-B49,B58-B64,B66-B94,B99</t>
  </si>
  <si>
    <t>C32</t>
  </si>
  <si>
    <t>Malignant neoplasm of larynx</t>
  </si>
  <si>
    <t>C90</t>
  </si>
  <si>
    <t>Multiple myeloma and malignant plasma cell neoplasms</t>
  </si>
  <si>
    <t>G00, G03</t>
  </si>
  <si>
    <t>I00-I09</t>
  </si>
  <si>
    <t>J09-11</t>
  </si>
  <si>
    <t>A00-08</t>
  </si>
  <si>
    <t>Other intestinal infectious diseases</t>
  </si>
  <si>
    <t>الأمراض المعدية الأخرى المعوية</t>
  </si>
  <si>
    <t>Septicaemia</t>
  </si>
  <si>
    <t>A20-A32,A38,A42-A79,B35-B49,B55-B94,B99</t>
  </si>
  <si>
    <t>بقايا بعض الأمراض المعدية والطفيلية</t>
  </si>
  <si>
    <t>ملاريا</t>
  </si>
  <si>
    <t>C91-95</t>
  </si>
  <si>
    <t>Leukaemia</t>
  </si>
  <si>
    <t>Remainder of diseases of the blood and blood-forming organs and certain disorders involving the immune mechanism</t>
  </si>
  <si>
    <t>الباقي من أمراض الدم وتشكيل الدم الأعضاء وبعض الاضطرابات التي تنطوي على آلية المناعة</t>
  </si>
  <si>
    <t>G04-98</t>
  </si>
  <si>
    <t>Remainder of diseases of the nervous system</t>
  </si>
  <si>
    <t>الباقي من أمراض الجهاز العصبي</t>
  </si>
  <si>
    <t>K00-92</t>
  </si>
  <si>
    <t>أمراض الجهاز الهضمي</t>
  </si>
  <si>
    <t>P05-08</t>
  </si>
  <si>
    <t>Disorders relating to length of gestation and fetal growth</t>
  </si>
  <si>
    <t>اضطرابات تتعلق طول الحمل ونمو الجنين</t>
  </si>
  <si>
    <t>P10-15</t>
  </si>
  <si>
    <t>Birth trauma</t>
  </si>
  <si>
    <t>صدمة الولادة</t>
  </si>
  <si>
    <t>P20-21</t>
  </si>
  <si>
    <t>Intrauterine hypoxia and birth asphyxia</t>
  </si>
  <si>
    <t>نقص الأكسجين داخل الرحم والاختناق الولادة</t>
  </si>
  <si>
    <t>الضائقة التنفسية لحديثي الولادة</t>
  </si>
  <si>
    <t>P24-28</t>
  </si>
  <si>
    <t>حالات الجهاز التنفسي الأخرى من حديثي الولادة</t>
  </si>
  <si>
    <t>P50-61</t>
  </si>
  <si>
    <t>الاضطرابات النزفية والدموية للجنين والوليد</t>
  </si>
  <si>
    <t>P29,P35,P37,P39,P70-P96</t>
  </si>
  <si>
    <t>Remainder of perinatal conditions</t>
  </si>
  <si>
    <t>الباقي من الظروف المحيطة بالولادة</t>
  </si>
  <si>
    <t>Other congenital malformations of the nervous system</t>
  </si>
  <si>
    <t>تشوهات خلقية أخرى من الجهاز العصبي</t>
  </si>
  <si>
    <t>Q03, Q05</t>
  </si>
  <si>
    <t>Congenital hydrocephalus and spina bifida</t>
  </si>
  <si>
    <t>استسقاء الرأس الخلقي والسنسنة المشقوقة</t>
  </si>
  <si>
    <t>تشوهات خلقية أخرى</t>
  </si>
  <si>
    <t>Q20-24</t>
  </si>
  <si>
    <t>Congenital malformations of the heart</t>
  </si>
  <si>
    <t>التشوهات الخلقية للقلب</t>
  </si>
  <si>
    <t>Q25-28</t>
  </si>
  <si>
    <t>Other congenital malformations of the circulatory system</t>
  </si>
  <si>
    <t>تشوهات خلقية أخرى من الدورة الدموية</t>
  </si>
  <si>
    <t>Q90-99</t>
  </si>
  <si>
    <t>Down's syndrome and other chromosomal abnormalities</t>
  </si>
  <si>
    <t>متلازمة داون وغيرها من تشوهات الكروموسومات</t>
  </si>
  <si>
    <t>Other symptoms, signs and abnormal clinical and laboratory findings, not elsewhere classified</t>
  </si>
  <si>
    <t>أعراض أخرى، وعلامات والنتائج السريرية والمخبرية غير طبيعية، وليس مصنفة في مكان آخر</t>
  </si>
  <si>
    <t>D00-D48,E00-E34,E65-E88,F01-F99,H00-H95,
I00-I99,J30-J98,L00-L98,M00-M99,N00-N98</t>
  </si>
  <si>
    <t>W00-W64,W85-W99,X10-X39,X50-X84,Y10-Y89</t>
  </si>
  <si>
    <t>All other external causes</t>
  </si>
  <si>
    <t>جميع الأسباب الخارجية الأخرى</t>
  </si>
  <si>
    <t>ايذاء النفس المتعمد</t>
  </si>
  <si>
    <t>Intentional self harm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</si>
  <si>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</si>
  <si>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</si>
  <si>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</si>
  <si>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</si>
  <si>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</si>
  <si>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</si>
  <si>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</si>
  <si>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</si>
  <si>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الباب الثالث: الوفيــات</t>
  </si>
  <si>
    <t xml:space="preserve"> الباب الرابع: وفيات الأطفال الرضع</t>
  </si>
  <si>
    <t>CHAPTER FOUR: INFANT DAETHS</t>
  </si>
  <si>
    <t>الباب الخامس: الوفيات المسجلة 
حسب سبب الوفاة</t>
  </si>
  <si>
    <t>CHAPTER FIVE: REGISTERED DEATHS BY CAUSE OF DEATHS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</si>
  <si>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</si>
  <si>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</si>
  <si>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2008 - 2017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</si>
  <si>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</si>
  <si>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</si>
  <si>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</si>
  <si>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</si>
  <si>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</si>
  <si>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</si>
  <si>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CRUDE BIRTH AND DEATH RATES, NATURAL INCREASE RATE,
 MATERNAL MORTALITY RATE AND RATE OF DELIVERIES UNDER MEDICAL SUPERVISION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</si>
  <si>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</si>
  <si>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</si>
  <si>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</si>
  <si>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</si>
  <si>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</si>
  <si>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</si>
  <si>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</si>
  <si>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</si>
  <si>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</si>
  <si>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</si>
  <si>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</si>
  <si>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</si>
  <si>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</si>
  <si>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</si>
  <si>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</si>
  <si>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</si>
  <si>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</si>
  <si>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</si>
  <si>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</si>
  <si>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</si>
  <si>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</si>
  <si>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</si>
  <si>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</si>
  <si>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</si>
  <si>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</si>
  <si>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</si>
  <si>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</si>
  <si>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</si>
  <si>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</si>
  <si>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</si>
  <si>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</si>
  <si>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 xml:space="preserve"> الظعاين 
AL DAYYEN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</si>
  <si>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</si>
  <si>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</si>
  <si>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</si>
  <si>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</si>
  <si>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</si>
  <si>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</si>
  <si>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</si>
  <si>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</si>
  <si>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</si>
  <si>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</si>
  <si>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</si>
  <si>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</si>
  <si>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</si>
  <si>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</si>
  <si>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</si>
  <si>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</si>
  <si>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</si>
  <si>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</si>
  <si>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</si>
  <si>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</si>
  <si>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</si>
  <si>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</si>
  <si>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</si>
  <si>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</si>
  <si>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</si>
  <si>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</si>
  <si>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</si>
  <si>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</si>
  <si>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</si>
  <si>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</si>
  <si>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</si>
  <si>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</si>
  <si>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</si>
  <si>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</si>
  <si>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</si>
  <si>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</si>
  <si>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t xml:space="preserve">                  الجنسية والنوع
 السنة</t>
  </si>
  <si>
    <t xml:space="preserve">                         Nationality                             &amp; Gender
  Year                     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</si>
  <si>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</si>
  <si>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</si>
  <si>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</si>
  <si>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</si>
  <si>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</si>
  <si>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</si>
  <si>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</si>
  <si>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</si>
  <si>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</si>
  <si>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</si>
  <si>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</si>
  <si>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</si>
  <si>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</si>
  <si>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</si>
  <si>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</si>
  <si>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</si>
  <si>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</si>
  <si>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</si>
  <si>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</si>
  <si>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</si>
  <si>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</si>
  <si>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    الجنسية والنوع
  الشهر</t>
  </si>
  <si>
    <t xml:space="preserve">           مكان الوفاة والنوع
الفئات العمرية</t>
  </si>
  <si>
    <t xml:space="preserve">              Nationality                 &amp; Gender
 Single Year
 of Age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</si>
  <si>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</si>
  <si>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</si>
  <si>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</si>
  <si>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</si>
  <si>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</si>
  <si>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</si>
  <si>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</si>
  <si>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</si>
  <si>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</si>
  <si>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</si>
  <si>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</si>
  <si>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</si>
  <si>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</si>
  <si>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</si>
  <si>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</si>
  <si>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</si>
  <si>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</si>
  <si>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</si>
  <si>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</si>
  <si>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Endocrine Nutritional &amp; Metabolic Diseases</t>
  </si>
  <si>
    <t>Congenital Malformations Deformations &amp; Chromosomal Abnormalities</t>
  </si>
  <si>
    <t>Symptoms Signs &amp; Abnormal Clinical &amp; Laboratory Findings Not Elsewhere Classified</t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</si>
  <si>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</si>
  <si>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</si>
  <si>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</si>
  <si>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t xml:space="preserve">                     الجنسية والنوع
 الشهر</t>
  </si>
  <si>
    <t xml:space="preserve">          الجنسية والنوع
 العمر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</si>
  <si>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</si>
  <si>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</si>
  <si>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</si>
  <si>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</si>
  <si>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</si>
  <si>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</si>
  <si>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</si>
  <si>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</si>
  <si>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</si>
  <si>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</si>
  <si>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</si>
  <si>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</si>
  <si>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</si>
  <si>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</si>
  <si>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</si>
  <si>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</si>
  <si>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t xml:space="preserve">                                        Nationality &amp; Gender
Cause of Death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</si>
  <si>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</si>
  <si>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</si>
  <si>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</si>
  <si>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</si>
  <si>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</si>
  <si>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</si>
  <si>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</si>
  <si>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</si>
  <si>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</si>
  <si>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 xml:space="preserve">                                            الجنسية والنوع
 سبب الوفاة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</si>
  <si>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</si>
  <si>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</si>
  <si>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</si>
  <si>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</si>
  <si>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 xml:space="preserve">          الجنسية والنوع
 البلدية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</si>
  <si>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</si>
  <si>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</si>
  <si>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</si>
  <si>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</si>
  <si>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</si>
  <si>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</si>
  <si>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</si>
  <si>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</si>
  <si>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</si>
  <si>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</si>
  <si>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</si>
  <si>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</si>
  <si>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</si>
  <si>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</si>
  <si>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</si>
  <si>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</si>
  <si>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r>
      <t xml:space="preserve">رقم الشكل
</t>
    </r>
    <r>
      <rPr>
        <b/>
        <sz val="8"/>
        <rFont val="Arial"/>
        <family val="2"/>
      </rPr>
      <t>Figure No.</t>
    </r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</si>
  <si>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</si>
  <si>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</si>
  <si>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</si>
  <si>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</si>
  <si>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Nationality &amp; Gender
  Year                     </t>
  </si>
  <si>
    <t xml:space="preserve">                      Nationality                               &amp; Gender 
  Year                     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</si>
  <si>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</si>
  <si>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</si>
  <si>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</si>
  <si>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</si>
  <si>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</si>
  <si>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</si>
  <si>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</si>
  <si>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</si>
  <si>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</si>
  <si>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</si>
  <si>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</si>
  <si>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</si>
  <si>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</si>
  <si>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</si>
  <si>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</si>
  <si>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</si>
  <si>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</si>
  <si>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</si>
  <si>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</si>
  <si>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</si>
  <si>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</si>
  <si>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</si>
  <si>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</si>
  <si>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</si>
  <si>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</si>
  <si>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</si>
  <si>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</si>
  <si>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</si>
  <si>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</si>
  <si>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</si>
  <si>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</si>
  <si>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                             Nationality &amp; Gender
 Cause of Death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</si>
  <si>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</si>
  <si>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</si>
  <si>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</si>
  <si>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</si>
  <si>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</si>
  <si>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</si>
  <si>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الوفيات المسجلة حسب الجنسية والنوع وسبب الوفاة (المراجعة العاشرة القائمة الاساسية) (2017)</t>
  </si>
  <si>
    <t>Registered Deaths by Nationality,Gender and Cause of Death (ICD 10 basic list) (2017)</t>
  </si>
  <si>
    <t>Registered Deaths by Nationality,Gender and Cause of Death (ICD 10 basic list) (2016)</t>
  </si>
  <si>
    <t>الوفيات المسجلة حسب الجنسية والنوع وسبب الوفاة (المراجعة العاشرة القائمة الاساسية) (2016)</t>
  </si>
  <si>
    <t>List of Figures</t>
  </si>
  <si>
    <t>فهرس الرسوم البيانية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</si>
  <si>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</si>
  <si>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</si>
  <si>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</si>
  <si>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</si>
  <si>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</si>
  <si>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</si>
  <si>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</si>
  <si>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</si>
  <si>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</si>
  <si>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</si>
  <si>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</si>
  <si>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</si>
  <si>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</si>
  <si>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</si>
  <si>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</si>
  <si>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</si>
  <si>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</si>
  <si>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</si>
  <si>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</si>
  <si>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</si>
  <si>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</si>
  <si>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</si>
  <si>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</si>
  <si>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</si>
  <si>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</si>
  <si>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</si>
  <si>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</si>
  <si>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</si>
  <si>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</si>
  <si>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</si>
  <si>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</si>
  <si>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</si>
  <si>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</si>
  <si>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</si>
  <si>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</si>
  <si>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t>Certain Infectious and Parasitic Diseases</t>
  </si>
  <si>
    <t>Diseases of the Blood &amp; Blood Forming Organs &amp; Cetrain Disorders Invovling the Immune Mechanism</t>
  </si>
  <si>
    <t>Diseases of the Nervous System</t>
  </si>
  <si>
    <t>Diseases of the Circulatory System</t>
  </si>
  <si>
    <t>Diseases of the Respiratory System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</si>
  <si>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</si>
  <si>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</si>
  <si>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</si>
  <si>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</si>
  <si>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</si>
  <si>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</si>
  <si>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External Causes of Morbidity and Mortality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</si>
  <si>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</si>
  <si>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</si>
  <si>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</si>
  <si>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</si>
  <si>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</si>
  <si>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</si>
  <si>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</si>
  <si>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A01-08</t>
  </si>
  <si>
    <t>Other intestinal infections diseases</t>
  </si>
  <si>
    <t>الأمراض المعدية المعوية الأخرى</t>
  </si>
  <si>
    <t>A15-19</t>
  </si>
  <si>
    <t>Tuberculosis</t>
  </si>
  <si>
    <t>مرض السل</t>
  </si>
  <si>
    <t>A39</t>
  </si>
  <si>
    <t>Meningococcal infection</t>
  </si>
  <si>
    <t>عدوى المكورات السحائية</t>
  </si>
  <si>
    <t>B20-24</t>
  </si>
  <si>
    <t>Human immunodeficiency virus [HIV] disease</t>
  </si>
  <si>
    <t>مرض نقص المناعة البشرية</t>
  </si>
  <si>
    <t>C43</t>
  </si>
  <si>
    <t>Malignant melanoma of skin</t>
  </si>
  <si>
    <t>سرطان الجلد الخبيث</t>
  </si>
  <si>
    <t>C53</t>
  </si>
  <si>
    <t>Malignant neoplasm of cervix uteri</t>
  </si>
  <si>
    <t>ورم خبيث في عنق الرحم</t>
  </si>
  <si>
    <t>C54-55</t>
  </si>
  <si>
    <t>Malignant neoplasm of other &amp; unspecified parts of uterus</t>
  </si>
  <si>
    <t xml:space="preserve">أورام خبيثة في مناطق أخرى غير محددة من الرحم </t>
  </si>
  <si>
    <t>I70</t>
  </si>
  <si>
    <t>Atherosclerosis</t>
  </si>
  <si>
    <t>تصلب الشرايين</t>
  </si>
  <si>
    <t>K25-27</t>
  </si>
  <si>
    <t>Gastric and duodenal ulcer</t>
  </si>
  <si>
    <t>المعدة وقرحة الاثني عشر</t>
  </si>
  <si>
    <t>Accidental Drowning/Submersion</t>
  </si>
  <si>
    <t>X85-Y09</t>
  </si>
  <si>
    <t>Assault</t>
  </si>
  <si>
    <t>الاعتداء</t>
  </si>
  <si>
    <t>CHAPTER ONE : VITAL INDICATORS</t>
  </si>
  <si>
    <t>CHAPTER TWO : LIVE BIRTHS</t>
  </si>
  <si>
    <t>CHAPTER THREE : DEATHS</t>
  </si>
  <si>
    <t>CHAPTER FOUR : INFANT DEATHS</t>
  </si>
  <si>
    <t>CHAPTER FIVE : REGISTERED DEATHS BY CAUSE OF DEATH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</si>
  <si>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</si>
  <si>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</si>
  <si>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</si>
  <si>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</si>
  <si>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</si>
  <si>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</si>
  <si>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</si>
  <si>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</si>
  <si>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</si>
  <si>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</si>
  <si>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</si>
  <si>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</si>
  <si>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</si>
  <si>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t>(E00 - F90) Endocrine nutritional &amp; metabolic diseases</t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</si>
  <si>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</si>
  <si>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</si>
  <si>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</si>
  <si>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</si>
  <si>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</si>
  <si>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</si>
  <si>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</si>
  <si>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</si>
  <si>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</si>
  <si>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</si>
  <si>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</si>
  <si>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</si>
  <si>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</si>
  <si>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</si>
  <si>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</si>
  <si>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 xml:space="preserve">                 Nationality                        &amp; Gender  
  Municipality   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</si>
  <si>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</si>
  <si>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</si>
  <si>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</si>
  <si>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</si>
  <si>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t>المجموع TOTAL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</si>
  <si>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</si>
  <si>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</si>
  <si>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</si>
  <si>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</si>
  <si>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تم احتسابها من سجلات قسم تسجيل المواليد والوفيات  - الصحة.</t>
  </si>
  <si>
    <t>D00-D48,D65-D89,E00-E07,E15-E34,E50-E88,F01-F09,F20-F99, G04-G25, G31-G98, H00-H93, K00-K22, K28-K66, K80-K92, L00-L98,M00-M99,N17-N98,O95-O97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</si>
  <si>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</si>
  <si>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</si>
  <si>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</si>
  <si>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</si>
  <si>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</si>
  <si>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</si>
  <si>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</si>
  <si>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</si>
  <si>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</si>
  <si>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</si>
  <si>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</si>
  <si>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</si>
  <si>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</si>
  <si>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</si>
  <si>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</si>
  <si>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</si>
  <si>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</si>
  <si>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</si>
  <si>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</si>
  <si>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</si>
  <si>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</si>
  <si>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</si>
  <si>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</si>
  <si>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</si>
  <si>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</si>
  <si>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</si>
  <si>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</si>
  <si>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</si>
  <si>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</si>
  <si>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</si>
  <si>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</si>
  <si>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</si>
  <si>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</si>
  <si>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</si>
  <si>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</si>
  <si>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</si>
  <si>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</si>
  <si>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</si>
  <si>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</si>
  <si>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</si>
  <si>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</si>
  <si>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</si>
  <si>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</si>
  <si>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</si>
  <si>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</si>
  <si>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</si>
  <si>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</si>
  <si>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</si>
  <si>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</si>
  <si>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</si>
  <si>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</si>
  <si>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</si>
  <si>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</si>
  <si>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</si>
  <si>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</si>
  <si>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</si>
  <si>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</si>
  <si>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</si>
  <si>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</si>
  <si>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</si>
  <si>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</si>
  <si>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</si>
  <si>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</si>
  <si>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</si>
  <si>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</si>
  <si>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</si>
  <si>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</si>
  <si>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</si>
  <si>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</si>
  <si>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</si>
  <si>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</si>
  <si>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Table D12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</si>
  <si>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</si>
  <si>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</si>
  <si>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</si>
  <si>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</si>
  <si>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</si>
  <si>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</si>
  <si>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</si>
  <si>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</si>
  <si>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</si>
  <si>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</si>
  <si>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</si>
  <si>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</si>
  <si>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 xml:space="preserve">                       Nationality 
                            &amp; Gender 
  Year                     </t>
  </si>
  <si>
    <t xml:space="preserve">                        Nationality                            &amp; Gender 
   Year                     </t>
  </si>
  <si>
    <t xml:space="preserve">                                 Nationality                                       &amp; Gender 
  Municipality                     </t>
  </si>
  <si>
    <t>الثاني</t>
  </si>
  <si>
    <t>تقرأ وتكتب
Read &amp; Write</t>
  </si>
  <si>
    <t>إعدادية
Preparatory</t>
  </si>
  <si>
    <t xml:space="preserve">                    Nationality                                  &amp; Gender 
  Month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</si>
  <si>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</si>
  <si>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</si>
  <si>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   Nationality                                   &amp; Gender 
 Year                     </t>
  </si>
  <si>
    <t xml:space="preserve">                 Nationality                                &amp; Gender
 Municipality</t>
  </si>
  <si>
    <t xml:space="preserve">                           Nationality                                               &amp; Gender
 Month</t>
  </si>
  <si>
    <t xml:space="preserve">                    Nationality                                 &amp; Gender
 Age</t>
  </si>
  <si>
    <t>III</t>
  </si>
  <si>
    <t>V</t>
  </si>
  <si>
    <t>VII</t>
  </si>
  <si>
    <t>46</t>
  </si>
  <si>
    <t>47</t>
  </si>
  <si>
    <t>48</t>
  </si>
  <si>
    <t>49</t>
  </si>
  <si>
    <t>50</t>
  </si>
  <si>
    <t>51</t>
  </si>
  <si>
    <t>8-1</t>
  </si>
  <si>
    <t>8-2</t>
  </si>
  <si>
    <t>8-3</t>
  </si>
  <si>
    <t>10-1</t>
  </si>
  <si>
    <t>10-2</t>
  </si>
  <si>
    <t>103-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</si>
  <si>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</si>
  <si>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</si>
  <si>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</si>
  <si>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 xml:space="preserve">             الجنسية والنوع
 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</si>
  <si>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</si>
  <si>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</si>
  <si>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</si>
  <si>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</si>
  <si>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</si>
  <si>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2014 - 2018</t>
  </si>
  <si>
    <t>2009 - 2018</t>
  </si>
  <si>
    <t>يرجى إدخال البيانات للخلايا باللون الاصفر</t>
  </si>
  <si>
    <t>يرجى إدخال البيانات  للخلايا باللون الاصفر</t>
  </si>
  <si>
    <t>الجدول كامل يبيله تعديل</t>
  </si>
  <si>
    <t>معدل الخصوبة العام والخصوبة الكلية والإحلال الإجمالى ومتوسط عمر المرأة عند الإنجاب حسب الجنسية (2014-2018)</t>
  </si>
  <si>
    <t>معدل المواليد والوفيات الخام ومعدل الزيادة الطبيعية ومعدل وفيات الأمهات ونسبة الولادات التي تجري تحت إشراف صحي (2009-2018)</t>
  </si>
  <si>
    <t>معدل وفيات حديثي الولادة (2009-2018)</t>
  </si>
  <si>
    <t>معدل وفيات الأطفال الرضع حسب الجنسية والنوع (2009-2018)</t>
  </si>
  <si>
    <t>معدل وفيات الأطفال (أقل من 5 سنوات) حسب الجنسية والنوع (2009-2018)</t>
  </si>
  <si>
    <t>معدل وفيات الأطفال حسب الجنسية والنوع (2009-2018)</t>
  </si>
  <si>
    <t>General Fertility, Total Fertility and Gross Reproduction Rates, and Average Age of Child Bearing by Nationality (2014-2018)</t>
  </si>
  <si>
    <t>Crude Birth and Death Rate, Natural Increase Rate, Maternal Mortality Rate and Rate Of Deliveries Under Medical Supervision (2009-2018)</t>
  </si>
  <si>
    <t>Neonatal Mortality Rate (2009-2018)</t>
  </si>
  <si>
    <t>Child Mortality Rate (Less Than 5 Years) by Nationality and Gender (2009-2018)</t>
  </si>
  <si>
    <t>الواقعات الحيوية المسجلة (2009-2018)</t>
  </si>
  <si>
    <t>المواليد الأحياء فاقدو القيد حسب الجنسية والنوع (2008-2017)</t>
  </si>
  <si>
    <t>المواليد الأحياء المسجلون حسب الجنسية والنوع ونسبة النوع عند الميلاد (2009-2018)</t>
  </si>
  <si>
    <t>المواليد الأحياء المسجلون حسب الجنسية والنوع (2009-2018)</t>
  </si>
  <si>
    <t>المواليد الأحياء المسجلون حسب الجنسية والنوع والبلدية (2018)</t>
  </si>
  <si>
    <t>المواليد الأحياء المسجلون حسب الشهر والنوع والبلدية (قطريون) (2018)</t>
  </si>
  <si>
    <t>المواليد الأحياء المسلجون حسب الشهر والنوع والبلدية (غير قطريين)  (2018)</t>
  </si>
  <si>
    <t>المواليد الأحياء المسجلون حسب الشهر والنوع والبلدية (المجموع)  (2018)</t>
  </si>
  <si>
    <t>المواليد الأحياء المسجلون حسب الجنسية ونوع الولادة والبلدية (2018)</t>
  </si>
  <si>
    <t>المواليد الأحياء المسجلون حسب الجنسية وصفة القائم بالتوليد ومكان الولادة والبلدية (2018)</t>
  </si>
  <si>
    <t>المواليد الأحياء المسجلون حسب النوع والجنسية (2014-2018)</t>
  </si>
  <si>
    <t>المواليد الأحياء المسجلون حسب الجنسية والنوع وفئة عمر الأم (2018)</t>
  </si>
  <si>
    <t>المواليد الأحياء المسجلون حسب جنسية الأم وفئة عمرها  ونوع المولود (2018)</t>
  </si>
  <si>
    <t>المواليد الأحياء المسجلون حسب مدة الحياة الزواجية وفئة عمر الأم (قطريون)  (2018)</t>
  </si>
  <si>
    <t>Registered Vital Events (2009-2018)</t>
  </si>
  <si>
    <t>Non-Registered Live Births by Nationality and Gender (2008-2017)</t>
  </si>
  <si>
    <t>Registered Live Births by Nationality, Gender and  Gender Ratio at birth (2009-2018)</t>
  </si>
  <si>
    <t>Registered Live Births by Nationality, Gender and Municipality (2018)</t>
  </si>
  <si>
    <t>Registered Live Births by Month, Gender and Municipality (Qataris) (2018)</t>
  </si>
  <si>
    <t>Registered Live Births by Month, Gender and Municipality (Non-Qataris) (2018)</t>
  </si>
  <si>
    <t>Registered Live Births by Month, Gender and Municipality (Total) (2018)</t>
  </si>
  <si>
    <t>Registered Live Births by Nationality, Type of Births and Municipality (2018)</t>
  </si>
  <si>
    <t>Registered Live Births by Nationality, Delivery Attendant,  Place of Birth and Municipality (2018)</t>
  </si>
  <si>
    <t>Registered Live Births by Gender and Nationality (2014-2018)</t>
  </si>
  <si>
    <t>Registered Live Births by Nationality, Gender and Mother's Age Group (2018)</t>
  </si>
  <si>
    <t>Registered Live Births by Gender and Mother's Nationality and Age Group (2018)</t>
  </si>
  <si>
    <t>Registered Live Births by Duration of Marriage and Mother's Age Group (Qataris) (2018)</t>
  </si>
  <si>
    <t>Registered Live births by Duration of Marriage and Mother's Age Group (Non-Qataris) (2018)</t>
  </si>
  <si>
    <t>Registered Live Births by Duration of Marriage and Mother's Age Group (Total) (2018)</t>
  </si>
  <si>
    <t>Registered Live Births by Mother's Age Group and Birth Order (Qataris) (2018)</t>
  </si>
  <si>
    <t>Registrered Live Births by Mother's Age Group and Birth Order (Non-Qataris) (2018)</t>
  </si>
  <si>
    <t>Registered Live Births by Mother's Age Group and Birth Order (Males) (2018)</t>
  </si>
  <si>
    <t>Registered Live Births by Mother's Age Group and Birth Order (Females) (2018)</t>
  </si>
  <si>
    <t>Registered Live Births by Mother's Age Group and Birth Order (Total) (2018)</t>
  </si>
  <si>
    <t>المواليد الأحياء المسجلون حسب مدة الحياة الزواجية وفئة عمر الأم (غير قطريين) (2018)</t>
  </si>
  <si>
    <t>المواليد أحياء المسجلون حسب مدة الحياة الزواجية وفئة عمر الأم (المجموع) (2018)</t>
  </si>
  <si>
    <t>المواليد الأحياء المسجلون حسب فئة عمر الأم وترتيب المولود (قطريون) (2018)</t>
  </si>
  <si>
    <t>المواليد الأحياء المسجلون حسب فئة عمر الأم وترتيب المولود (غير قطريين) (2018)</t>
  </si>
  <si>
    <t>المواليد أحياء المسجلون حسب فئة عمر الأم وترتيب المولود (الذكور) (2018)</t>
  </si>
  <si>
    <t>المواليد الأحياء المسجلون حسب فئة عمر الأم وترتيب المولود (الإناث) (2018)</t>
  </si>
  <si>
    <t>المواليد أحياء المسجلون حسب فئة عمر الام وترتيب المولود (المجموع) (2018)</t>
  </si>
  <si>
    <t>المواليد الأحياء المسجلون حسب مدة الحياة الزواجية وترتيب المولود (قطريون) (2018)</t>
  </si>
  <si>
    <t>المواليد الأحياء المسجلون حسب مدة الحياة الزواجية وترتيب المولود (غير قطريين) (2018)</t>
  </si>
  <si>
    <t>المواليد الأحياء المسجلون حسب مدة الحياة الزواجية وترتيب المولود (المجموع) (2018)</t>
  </si>
  <si>
    <t>المواليد الأحياء المسجلون حسب الحالة التعليمية للأب والأم (قطريون) (2018)</t>
  </si>
  <si>
    <t>المواليد الأحياء المسجلون حسب الحالة التعليمية للأب والأم (غير قطريين) (2018)</t>
  </si>
  <si>
    <t>المواليد أحياء المسجلون حسب الحالة التعليمية للأب والأم (المجموع) (2018)</t>
  </si>
  <si>
    <t>المواليد الأحياء المسجلون حسب فئة عمر الأم وحالتها التعليمية (قطريات) (2018)</t>
  </si>
  <si>
    <t>المواليد أحياء المسجلون حسب فئة عمر الأم وحالتها التعليمية (غير قطريات) (2018)</t>
  </si>
  <si>
    <t>المواليد الأحياء المسجلون حسب فئة عمر الأم وحالتها التعليمية (المجموع) (2018)</t>
  </si>
  <si>
    <t>المواليد الأحياء المسجلون حسب الجنسية والنوع ووزن المولود (2018)</t>
  </si>
  <si>
    <t>المواليد الأحياء المسجلون حسب فئة عمر الأم وجنسيتها ومهنتها (2018)</t>
  </si>
  <si>
    <t>المواليد الأحياء المسجلون حسب فئة عمر الأب وجنسيته ومهنته (2018)</t>
  </si>
  <si>
    <t>Registered Live Births by Duration of Marriage, and Birth Order (Qataris) (2018)</t>
  </si>
  <si>
    <t>Registered Live Births by Duration of Marriage, and Birth Order (Non-Qataris) (2018)</t>
  </si>
  <si>
    <t>Registered Live Births by Duration of Marriage, and Birth Order (Total) (2018)</t>
  </si>
  <si>
    <t>Registered Live Births by Educational Status of Father and Mother (Qataris) (2018)</t>
  </si>
  <si>
    <t>Registered Live Births by Educational Status of Father and Mother (Non-Qataris) (2018)</t>
  </si>
  <si>
    <t>Registered Live Births by Educational Status of Father and Mother (Total) (2018)</t>
  </si>
  <si>
    <t>Registered Live Births By Mother's Age Group and Educational Status (Qataris) (2018)</t>
  </si>
  <si>
    <t>Registered Live Births By Mother's Age Group and Educational Status (Non-Qataris) (2018)</t>
  </si>
  <si>
    <t>Registered Live Births By Mother's Age Group and Educational Status (Total) (2018)</t>
  </si>
  <si>
    <t>Registered Live Births by Nationality, Gender and Birth Weight (2018)</t>
  </si>
  <si>
    <t>Registered Live Births by Mother's Age Group, Nationality and Occupation (2018)</t>
  </si>
  <si>
    <t>Registered Live Births by Father's Age Group, Nationality and Occupation (2018)</t>
  </si>
  <si>
    <t>Registered Deaths by Nationality, Gender and Municipality (2018)</t>
  </si>
  <si>
    <t>Registered Deaths by Nationality, Gender and Month (2018)</t>
  </si>
  <si>
    <t>Registered Deaths by Nationality, Gender and Age (2018)</t>
  </si>
  <si>
    <t>Registered Qatari Deaths by Place of Death, Gender and Age Groups (2018)</t>
  </si>
  <si>
    <t>Registered Deaths by Nationality and Gender (2009-2018)</t>
  </si>
  <si>
    <t>الوفيات المسجلة حسب الجنسية والنوع (2009-2018)</t>
  </si>
  <si>
    <t>الوفيات المسجلة حسب الجنسية والنوع والبلدية (2018)</t>
  </si>
  <si>
    <t>الوفيات المسجلة حسب الجنسية والنوع والشهر (2018)</t>
  </si>
  <si>
    <t>الوفيات المسجلة حسب الجنسية والنوع والعمر (2018)</t>
  </si>
  <si>
    <t>الوفيات المسجلة للقطريين حسب مكان الوفاة والنوع والفئات العمرية (2018)</t>
  </si>
  <si>
    <t>الوفيات المسجلة (15 سنة فأكثر) حسب الحالة الزواجية والنوع والفئات العمرية (قطريون) (2018)</t>
  </si>
  <si>
    <t>الوفيات المسجلة (15 عاما فأكثر) حسب الحالة الزواجية والنوع والفئات العمرية (غير قطريين) (2018)</t>
  </si>
  <si>
    <t>الوفيات المسجلة (15 عاما فأكثر) حسب الحالة الزواجية والنوع والفئات العمرية (المجموع) (2018)</t>
  </si>
  <si>
    <t>الوفيات المسجلة حسب النوع والجنسية  (2014-2018)</t>
  </si>
  <si>
    <t>الوفيات المسجلة (15 سنة فأكثر) حسب الفئات العمرية والنوع والمهنة (قطريون) (2018)</t>
  </si>
  <si>
    <t>الوفيات المسجلة (15 عاما فأكثر) حسب الفئات العمرية والنوع والمهنة (غير قطريين) (2018)</t>
  </si>
  <si>
    <t>الوفيات المسجلة (15 عاما فأكثر) حسب الفئات العمرية والنوع والمهنة (المجموع) (2018)</t>
  </si>
  <si>
    <t>الوفيات المسجلة حسب الجنسية والنوع وسبب الوفاة (المراجعة العاشرة القائمة الاساسية) (2018)</t>
  </si>
  <si>
    <t>الوفيات  حسب الفئات العمرية والنوع و سبب الوفاة (المراجعة العاشرة القائمة المفصلة) (قطريون) (2018)</t>
  </si>
  <si>
    <t>الوفيات حسب الفئات العمرية والنوع و سبب الوفاة (المراجعة العاشرة القائمة المفصلة) (غير قطريين) (2018)</t>
  </si>
  <si>
    <t>الوفيات حسب الفئات العمرية والنوع و سبب الوفاة (المراجعة العاشرة القائمة المفصلة) (المجموع) (2018)</t>
  </si>
  <si>
    <t>Registered Qatari Deaths by Gender and Place of Death (2018)</t>
  </si>
  <si>
    <t>Registered Deaths by Nationality, Gender and Single Year of Age (2018)</t>
  </si>
  <si>
    <t>Registered Deaths (15 years old and over) by Marital Status, Gender and Age Groups (Qataris) (2018)</t>
  </si>
  <si>
    <t>Registered Deaths (15 years old and over) by Marital Status, Gender and Age Groups (Non-Qataris) (2018)</t>
  </si>
  <si>
    <t>Registered Deaths (15 years old and over) by Marital Status, Gender and Age Groups (Total) (2018)</t>
  </si>
  <si>
    <t>Registered Deaths by Gender and Nationality (2014-2018)</t>
  </si>
  <si>
    <t>Registered Deaths (15 years and over) by Age Groups, Gender and Occupation (Qataris) (2018)</t>
  </si>
  <si>
    <t>Registered Deaths (15 years and over) by Age Groups, Gender and Occupation (Non-Qataris) (2018)</t>
  </si>
  <si>
    <t>Registered Deaths (15 years and over) by Age Groups, Gender and Occupation (Total) (2018)</t>
  </si>
  <si>
    <t>Registered Deaths by Nationality, Gender and Cause of Death (ICD 10 Basic List) (2018)</t>
  </si>
  <si>
    <t>Deaths by Age groups, Gender and Cause of Death (ICD 10 Detailed List) ( Qataris) (2018)</t>
  </si>
  <si>
    <t>Deaths by Age groups, Gender and Cause of Death (ICD 10 Detailed List) (Non-Qataris) (2018)</t>
  </si>
  <si>
    <t>Deaths by Age groups, Gender and Cause of Death (ICD 10 Detailed List) (Total) (2018)</t>
  </si>
  <si>
    <t>وفيات الأطفال الرضع المسجلة حسب الجنسية والنوع (2009-2018)</t>
  </si>
  <si>
    <t>وفيات الأطفال الرضع المسجلة حسب الجنسية والنوع والبلدية (2018)</t>
  </si>
  <si>
    <t>وفيات الأطفال الرضع المسجلة حسب الجنسية والنوع والشهر (2018)</t>
  </si>
  <si>
    <t>وفيات الأطفال الرضع المسجلة حسب الجنسية والنوع والعمر (2018)</t>
  </si>
  <si>
    <t>وفيات الأطفال الرضع المسجلة حسب الشهر والعمر (قطريون) (2018)</t>
  </si>
  <si>
    <t>وفيات الأطفال الرضع المسجلة حسب الشهر والعمر (غير قطريين) (2018)</t>
  </si>
  <si>
    <t>وفيات الأطفال الرضع المسجلة حسب الشهر والعمر (المجموع) (2018)</t>
  </si>
  <si>
    <t>وفيات الأطفال الرضع المسجلة حسب النوع والجنسية (2018)</t>
  </si>
  <si>
    <t>وفيات الاطفال الرضع المسجلة حسب الجنسية والنوع وسبب الوفاة (المراجعة العاشرة القائمة المفصلة) (2018)</t>
  </si>
  <si>
    <t>Registered Infant Deaths by Nationality and Gender  (2009-2018)</t>
  </si>
  <si>
    <t>Registered Infant Deaths by Nationality, Gender and Municipality (2018)</t>
  </si>
  <si>
    <t>Registered Infant Deaths by Nationality, Gender and Month (2018)</t>
  </si>
  <si>
    <t>Registered Infant Deaths by Nationality, Gender and Age (2018)</t>
  </si>
  <si>
    <t>Registered Infant Deaths by Month and Age (Qataris) (2018)</t>
  </si>
  <si>
    <t>Registered Infant Deaths by Month and Age (Non-Qataris) (2018)</t>
  </si>
  <si>
    <t>Registered Infant Deaths by Month and Age (Total) (2018)</t>
  </si>
  <si>
    <t>Registered Infant Deaths by Gender and Nationality (2018)</t>
  </si>
  <si>
    <t>Registered Infant Deaths by Nationality, Gender and Cause of Death (ICD 10 Detailed List) (2018)</t>
  </si>
  <si>
    <t>Registered Deaths by Nationality,Gender and Cause of Death (ICD 10 basic list) (2018)</t>
  </si>
  <si>
    <t>Child Mortality Rate by Nationlity and Gender (2009 - 2018)</t>
  </si>
  <si>
    <t>Registerd Live Births by Nationality and Gender (2009-2018)</t>
  </si>
  <si>
    <t>الوفيات المسجلة للقطريين حسب النوع ومكان الوفاة (2018)</t>
  </si>
  <si>
    <t>الوفيات المسجلة حسب الجنسية والنوع واحاد العمر (2018)</t>
  </si>
  <si>
    <t>معدل وفيات الأطفال (أقل من 5 سنوات) حسب النوع (2009 - 2018)</t>
  </si>
  <si>
    <t>المواليد أحياء المسجلون حسب الجنسية والبلدية (2018)</t>
  </si>
  <si>
    <t>المواليد الأحياء المسجلون حسب النوع والشهر (2018)</t>
  </si>
  <si>
    <t>المواليد الأحياء المسجلون حسب الجنسية (2018)</t>
  </si>
  <si>
    <t>المواليد الأحياء المسجلون حسب  الجنسية و فئة عمر الأم (2018)</t>
  </si>
  <si>
    <t xml:space="preserve">Registerd Live Births by Nationality and Municipility (2018)  </t>
  </si>
  <si>
    <t>Registered Live Births by Gender and Month (2018)</t>
  </si>
  <si>
    <t>Registered Live Births by Nationality (2018)</t>
  </si>
  <si>
    <t>Registered Live Births by Nationality and Mother's Age Group (2018)</t>
  </si>
  <si>
    <t>Registered Live Births by Mother's Nationality and Age Group (2018)</t>
  </si>
  <si>
    <t>المواليد الأحياء المسجلون حسب جنسية الأم وفئة عمرها  (2018)</t>
  </si>
  <si>
    <t>Registered Live Births by Mother's Educational Status (2018)</t>
  </si>
  <si>
    <t>المواليد الأحياء المسجلون حسب الحالة التعليمية للأم (2018)</t>
  </si>
  <si>
    <t>Registered Deaths by Gender and Month (2018)</t>
  </si>
  <si>
    <t>الوفيات المسجلة حسب النوع والشهر (2018)</t>
  </si>
  <si>
    <t>Registered Deaths by Nationality and Age Groups (2018)</t>
  </si>
  <si>
    <t>الوفيات المسجلة حسب الجنسية والفئات العمرية (2018)</t>
  </si>
  <si>
    <t>Register Qatari Deaths by Place of Death (2018)</t>
  </si>
  <si>
    <t>الوفيات المسجلة للقطريين حسب مكان الوفاة (2018)</t>
  </si>
  <si>
    <t>Registered Deaths by Nationality (2018)</t>
  </si>
  <si>
    <t>الوفيات المسجلة حسب الجنسية (2018)</t>
  </si>
  <si>
    <t>وفيات الاطفال الرضع المسجلة حسب النوع والجنسية  (2018)</t>
  </si>
  <si>
    <t>الواقعات الحيوية المسجلة (2009 -2018)</t>
  </si>
  <si>
    <t xml:space="preserve">Registerd Vital Events (2009-2018)      </t>
  </si>
  <si>
    <t>Child Mortality Rate (Less Than 5 Years) by Gender (2009-2018)</t>
  </si>
  <si>
    <t>وفيات الأطفال الرضع المسجلة حسب الجنسية (2009 - 2018)</t>
  </si>
  <si>
    <t>Registered Infant Deaths by Nationality (2009-2018)</t>
  </si>
  <si>
    <t>راجعوا وفياتالفئة (28-364 يوما)</t>
  </si>
  <si>
    <t xml:space="preserve">راجعوا وفيات 4 سنوات أكثر </t>
  </si>
  <si>
    <t>Infant Mortality Rate by Nationality and Gender (2009-2018)</t>
  </si>
  <si>
    <t>(U00 - U85)</t>
  </si>
  <si>
    <t>Codes for special purposes</t>
  </si>
  <si>
    <t>رموز لأغراض خاصه</t>
  </si>
  <si>
    <t>C00-C64,C65-C89</t>
  </si>
  <si>
    <t>P36</t>
  </si>
  <si>
    <t>P00-P04</t>
  </si>
  <si>
    <t>غير مبين
Unknown</t>
  </si>
  <si>
    <t>الأورام الخبيثة الأخرى</t>
  </si>
  <si>
    <t>Other Malignant neoplasms</t>
  </si>
  <si>
    <t>الجنين والوليد المصابان بعوامل الامومه ومضاعفات الحمل والمخاض والولادة</t>
  </si>
  <si>
    <t>Fetus and newborn affected by maternal factors and by complications of pregnancy, labour and delivery</t>
  </si>
  <si>
    <t>العدوى الخاصة بفترة ما قبل الولادة</t>
  </si>
  <si>
    <t>Infections specific to the perinatal period</t>
  </si>
  <si>
    <t>(U00 - U85) رموز لأغراض خاصه</t>
  </si>
  <si>
    <t>(U00 - U85) Codes for special purposes</t>
  </si>
  <si>
    <t>2009- 2018</t>
  </si>
  <si>
    <t>تم احتسابها من سجلات قسم تسجيل المواليد والوفيات  - وزارة الصحة العامة.</t>
  </si>
  <si>
    <t>Calculated from Birth and Death registration Section -Ministry Of Public Health.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</si>
</sst>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_-* #,##0.00\-;_-* &quot;-&quot;??_-;_-@_-"/>
    <numFmt numFmtId="165" formatCode="0.0"/>
    <numFmt numFmtId="166" formatCode="#,##0_ ;\-#,##0\ "/>
    <numFmt numFmtId="167" formatCode="0_)"/>
    <numFmt numFmtId="168" formatCode="_-* #,##0.0_-;_-* #,##0.0\-;_-* &quot;-&quot;??_-;_-@_-"/>
    <numFmt numFmtId="169" formatCode="_-* #,##0_-;_-* #,##0\-;_-* &quot;-&quot;??_-;_-@_-"/>
  </numFmts>
  <fonts count="64" x14ac:knownFonts="1">
    <font>
      <sz val="10"/>
      <name val="Arial"/>
      <charset val="178"/>
    </font>
    <font>
      <sz val="11"/>
      <color theme="1"/>
      <name val="Arial"/>
      <family val="2"/>
      <charset val="178"/>
      <scheme val="minor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2"/>
      <name val="Times New Roman"/>
      <family val="1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Arial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</font>
    <font>
      <b/>
      <sz val="14"/>
      <name val="Sakkal Majalla"/>
    </font>
    <font>
      <b/>
      <sz val="18"/>
      <name val="Sakkal Majalla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</font>
    <font>
      <sz val="20"/>
      <color rgb="FF993366"/>
      <name val="Sakkal Majalla"/>
    </font>
    <font>
      <sz val="20"/>
      <name val="Sakkal Majalla"/>
    </font>
    <font>
      <b/>
      <sz val="20"/>
      <name val="Sakkal Majall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993366"/>
      <name val="Sakkal Majalla"/>
    </font>
    <font>
      <sz val="22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182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 diagonalDown="1">
      <left/>
      <right style="thick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Up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0"/>
      </left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 style="thin">
        <color theme="1"/>
      </bottom>
      <diagonal/>
    </border>
    <border>
      <left/>
      <right style="thick">
        <color auto="1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ck">
        <color theme="0"/>
      </left>
      <right/>
      <top/>
      <bottom style="thin">
        <color theme="1"/>
      </bottom>
      <diagonal/>
    </border>
  </borders>
  <cellStyleXfs count="45">
    <xf numFmtId="0" fontId="0" fillId="0" borderId="0"/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0" fillId="0" borderId="0">
      <alignment horizontal="left" vertical="center"/>
    </xf>
    <xf numFmtId="0" fontId="10" fillId="0" borderId="0"/>
    <xf numFmtId="0" fontId="11" fillId="0" borderId="0">
      <alignment horizontal="right" vertical="center"/>
    </xf>
    <xf numFmtId="1" fontId="6" fillId="2" borderId="1">
      <alignment horizontal="left" vertical="center" wrapText="1"/>
    </xf>
    <xf numFmtId="0" fontId="12" fillId="2" borderId="2" applyAlignment="0">
      <alignment horizontal="center" vertical="center"/>
    </xf>
    <xf numFmtId="0" fontId="13" fillId="2" borderId="2">
      <alignment horizontal="center" vertical="center" wrapText="1"/>
    </xf>
    <xf numFmtId="0" fontId="11" fillId="2" borderId="3">
      <alignment horizontal="right" vertical="center" wrapText="1"/>
    </xf>
    <xf numFmtId="0" fontId="14" fillId="0" borderId="4">
      <alignment horizontal="left" vertical="center"/>
    </xf>
    <xf numFmtId="0" fontId="14" fillId="2" borderId="5">
      <alignment horizontal="left" vertical="center" wrapText="1" indent="1"/>
    </xf>
    <xf numFmtId="0" fontId="14" fillId="0" borderId="5">
      <alignment horizontal="right" vertical="center" indent="1"/>
    </xf>
    <xf numFmtId="0" fontId="10" fillId="0" borderId="0">
      <alignment horizontal="left" vertical="center"/>
    </xf>
    <xf numFmtId="0" fontId="11" fillId="0" borderId="0">
      <alignment horizontal="right" vertical="center"/>
    </xf>
    <xf numFmtId="0" fontId="17" fillId="0" borderId="5">
      <alignment horizontal="right" vertical="center" indent="1"/>
    </xf>
    <xf numFmtId="0" fontId="11" fillId="2" borderId="5">
      <alignment horizontal="right" vertical="center" wrapText="1" indent="1" readingOrder="2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1" fillId="2" borderId="3">
      <alignment horizontal="right" vertical="center" wrapText="1"/>
    </xf>
    <xf numFmtId="1" fontId="20" fillId="2" borderId="2">
      <alignment horizontal="center" vertical="center"/>
    </xf>
    <xf numFmtId="0" fontId="21" fillId="2" borderId="2">
      <alignment horizontal="center" vertical="center" wrapText="1"/>
    </xf>
    <xf numFmtId="0" fontId="10" fillId="0" borderId="0">
      <alignment horizontal="center" vertical="center" readingOrder="2"/>
    </xf>
    <xf numFmtId="0" fontId="22" fillId="0" borderId="0">
      <alignment horizontal="left" vertical="center"/>
    </xf>
    <xf numFmtId="0" fontId="10" fillId="0" borderId="0"/>
    <xf numFmtId="0" fontId="17" fillId="0" borderId="0">
      <alignment horizontal="right" vertical="center"/>
    </xf>
    <xf numFmtId="0" fontId="10" fillId="0" borderId="0">
      <alignment horizontal="left" vertical="center"/>
    </xf>
    <xf numFmtId="0" fontId="10" fillId="0" borderId="0">
      <alignment horizontal="left" vertical="center"/>
    </xf>
    <xf numFmtId="0" fontId="11" fillId="2" borderId="5">
      <alignment horizontal="right" vertical="center" wrapText="1" indent="1" readingOrder="2"/>
    </xf>
    <xf numFmtId="0" fontId="14" fillId="0" borderId="6">
      <alignment horizontal="left" vertical="center"/>
    </xf>
    <xf numFmtId="0" fontId="28" fillId="0" borderId="0">
      <alignment horizontal="left" vertical="center"/>
    </xf>
    <xf numFmtId="164" fontId="40" fillId="0" borderId="0" applyFont="0" applyFill="0" applyBorder="0" applyAlignment="0" applyProtection="0"/>
    <xf numFmtId="0" fontId="10" fillId="0" borderId="0"/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45" fillId="0" borderId="0"/>
    <xf numFmtId="0" fontId="1" fillId="0" borderId="0"/>
    <xf numFmtId="0" fontId="10" fillId="0" borderId="0"/>
    <xf numFmtId="0" fontId="10" fillId="0" borderId="0"/>
  </cellStyleXfs>
  <cellXfs count="1648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9" fillId="0" borderId="0" xfId="0" applyFont="1"/>
    <xf numFmtId="0" fontId="7" fillId="0" borderId="0" xfId="4" applyFont="1" applyAlignment="1">
      <alignment vertical="center"/>
    </xf>
    <xf numFmtId="0" fontId="16" fillId="0" borderId="0" xfId="4" applyFont="1" applyAlignment="1">
      <alignment horizontal="center" vertical="center"/>
    </xf>
    <xf numFmtId="2" fontId="16" fillId="0" borderId="0" xfId="4" applyNumberFormat="1" applyFont="1" applyAlignment="1">
      <alignment horizontal="center" vertical="center"/>
    </xf>
    <xf numFmtId="0" fontId="16" fillId="3" borderId="0" xfId="1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6" fillId="0" borderId="0" xfId="31" applyFont="1" applyBorder="1">
      <alignment horizontal="left" vertical="center"/>
    </xf>
    <xf numFmtId="165" fontId="16" fillId="0" borderId="0" xfId="4" applyNumberFormat="1" applyFont="1" applyAlignment="1">
      <alignment vertical="center"/>
    </xf>
    <xf numFmtId="1" fontId="16" fillId="0" borderId="0" xfId="4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16" fillId="0" borderId="0" xfId="4" applyFont="1"/>
    <xf numFmtId="165" fontId="16" fillId="0" borderId="0" xfId="4" applyNumberFormat="1" applyFont="1"/>
    <xf numFmtId="0" fontId="29" fillId="0" borderId="10" xfId="0" applyFont="1" applyBorder="1" applyAlignment="1">
      <alignment vertical="center" wrapText="1"/>
    </xf>
    <xf numFmtId="0" fontId="30" fillId="0" borderId="0" xfId="0" applyFont="1" applyBorder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5" fillId="0" borderId="0" xfId="17" applyFont="1" applyAlignment="1">
      <alignment vertical="center"/>
    </xf>
    <xf numFmtId="0" fontId="11" fillId="0" borderId="0" xfId="19" applyFont="1" applyAlignment="1">
      <alignment vertical="center" wrapText="1"/>
    </xf>
    <xf numFmtId="0" fontId="11" fillId="0" borderId="0" xfId="19" applyFont="1" applyAlignment="1">
      <alignment vertical="center"/>
    </xf>
    <xf numFmtId="0" fontId="7" fillId="0" borderId="0" xfId="0" applyFont="1"/>
    <xf numFmtId="0" fontId="32" fillId="0" borderId="0" xfId="0" applyFont="1" applyAlignment="1"/>
    <xf numFmtId="0" fontId="31" fillId="0" borderId="0" xfId="0" applyFont="1" applyAlignment="1"/>
    <xf numFmtId="0" fontId="10" fillId="0" borderId="0" xfId="0" applyFont="1"/>
    <xf numFmtId="0" fontId="24" fillId="0" borderId="0" xfId="0" applyFont="1"/>
    <xf numFmtId="0" fontId="34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35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6" fillId="5" borderId="26" xfId="8" applyFont="1" applyFill="1" applyBorder="1">
      <alignment horizontal="center" vertical="center" wrapText="1"/>
    </xf>
    <xf numFmtId="1" fontId="26" fillId="5" borderId="26" xfId="22" applyFont="1" applyFill="1" applyBorder="1" applyAlignment="1">
      <alignment horizontal="center" vertical="center" wrapText="1"/>
    </xf>
    <xf numFmtId="0" fontId="7" fillId="6" borderId="36" xfId="11" applyFont="1" applyFill="1" applyBorder="1" applyAlignment="1">
      <alignment horizontal="center" vertical="center" wrapText="1"/>
    </xf>
    <xf numFmtId="0" fontId="7" fillId="5" borderId="38" xfId="11" applyFont="1" applyFill="1" applyBorder="1" applyAlignment="1">
      <alignment horizontal="center" vertical="center" wrapText="1"/>
    </xf>
    <xf numFmtId="0" fontId="7" fillId="6" borderId="38" xfId="11" applyFont="1" applyFill="1" applyBorder="1" applyAlignment="1">
      <alignment horizontal="center" vertical="center" wrapText="1"/>
    </xf>
    <xf numFmtId="0" fontId="7" fillId="5" borderId="40" xfId="11" applyFont="1" applyFill="1" applyBorder="1" applyAlignment="1">
      <alignment horizontal="center" vertical="center" wrapText="1"/>
    </xf>
    <xf numFmtId="0" fontId="13" fillId="5" borderId="26" xfId="8" applyFont="1" applyFill="1" applyBorder="1" applyAlignment="1">
      <alignment horizontal="center" vertical="center" wrapText="1" readingOrder="1"/>
    </xf>
    <xf numFmtId="0" fontId="10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6" fillId="0" borderId="0" xfId="0" applyFont="1"/>
    <xf numFmtId="0" fontId="25" fillId="0" borderId="0" xfId="0" applyFont="1" applyAlignment="1"/>
    <xf numFmtId="0" fontId="16" fillId="0" borderId="0" xfId="0" applyFont="1" applyAlignment="1">
      <alignment horizontal="center"/>
    </xf>
    <xf numFmtId="0" fontId="7" fillId="6" borderId="15" xfId="16" applyFont="1" applyFill="1" applyBorder="1" applyAlignment="1">
      <alignment horizontal="center" vertical="center" wrapText="1" readingOrder="2"/>
    </xf>
    <xf numFmtId="0" fontId="7" fillId="6" borderId="46" xfId="16" applyFont="1" applyFill="1" applyBorder="1" applyAlignment="1">
      <alignment horizontal="center" vertical="center" wrapText="1" readingOrder="2"/>
    </xf>
    <xf numFmtId="0" fontId="33" fillId="6" borderId="30" xfId="11" applyFont="1" applyFill="1" applyBorder="1" applyAlignment="1">
      <alignment horizontal="center" vertical="center" wrapText="1"/>
    </xf>
    <xf numFmtId="0" fontId="7" fillId="5" borderId="31" xfId="8" applyFont="1" applyFill="1" applyBorder="1" applyAlignment="1">
      <alignment horizontal="center" vertical="center" wrapText="1" readingOrder="1"/>
    </xf>
    <xf numFmtId="0" fontId="7" fillId="6" borderId="9" xfId="16" applyFont="1" applyFill="1" applyBorder="1" applyAlignment="1">
      <alignment horizontal="center" vertical="center" wrapText="1" readingOrder="2"/>
    </xf>
    <xf numFmtId="0" fontId="7" fillId="6" borderId="8" xfId="16" applyFont="1" applyFill="1" applyBorder="1" applyAlignment="1">
      <alignment horizontal="center" vertical="center" wrapText="1" readingOrder="2"/>
    </xf>
    <xf numFmtId="0" fontId="7" fillId="5" borderId="8" xfId="16" applyFont="1" applyFill="1" applyBorder="1" applyAlignment="1">
      <alignment horizontal="center" vertical="center" wrapText="1" readingOrder="2"/>
    </xf>
    <xf numFmtId="0" fontId="16" fillId="6" borderId="37" xfId="16" applyFont="1" applyFill="1" applyBorder="1" applyAlignment="1">
      <alignment horizontal="center" vertical="center" wrapText="1" readingOrder="2"/>
    </xf>
    <xf numFmtId="0" fontId="16" fillId="5" borderId="39" xfId="16" applyFont="1" applyFill="1" applyBorder="1" applyAlignment="1">
      <alignment horizontal="center" vertical="center" wrapText="1" readingOrder="2"/>
    </xf>
    <xf numFmtId="0" fontId="16" fillId="6" borderId="39" xfId="16" applyFont="1" applyFill="1" applyBorder="1" applyAlignment="1">
      <alignment horizontal="center" vertical="center" wrapText="1" readingOrder="2"/>
    </xf>
    <xf numFmtId="0" fontId="7" fillId="6" borderId="16" xfId="30" applyFont="1" applyFill="1" applyBorder="1" applyAlignment="1">
      <alignment horizontal="center" vertical="center" wrapText="1" readingOrder="2"/>
    </xf>
    <xf numFmtId="0" fontId="7" fillId="5" borderId="16" xfId="30" applyFont="1" applyFill="1" applyBorder="1" applyAlignment="1">
      <alignment horizontal="center" vertical="center" wrapText="1" readingOrder="2"/>
    </xf>
    <xf numFmtId="0" fontId="7" fillId="6" borderId="15" xfId="30" applyFont="1" applyFill="1" applyBorder="1" applyAlignment="1">
      <alignment horizontal="center" vertical="center" wrapText="1" readingOrder="2"/>
    </xf>
    <xf numFmtId="0" fontId="26" fillId="5" borderId="31" xfId="8" applyFont="1" applyFill="1" applyBorder="1">
      <alignment horizontal="center" vertical="center" wrapText="1"/>
    </xf>
    <xf numFmtId="0" fontId="7" fillId="5" borderId="31" xfId="8" applyFont="1" applyFill="1" applyBorder="1">
      <alignment horizontal="center" vertical="center" wrapText="1"/>
    </xf>
    <xf numFmtId="0" fontId="26" fillId="6" borderId="16" xfId="16" applyFont="1" applyFill="1" applyBorder="1" applyAlignment="1">
      <alignment horizontal="center" vertical="center" wrapText="1" readingOrder="2"/>
    </xf>
    <xf numFmtId="0" fontId="26" fillId="5" borderId="16" xfId="16" applyFont="1" applyFill="1" applyBorder="1" applyAlignment="1">
      <alignment horizontal="center" vertical="center" wrapText="1" readingOrder="2"/>
    </xf>
    <xf numFmtId="0" fontId="26" fillId="6" borderId="15" xfId="16" applyFont="1" applyFill="1" applyBorder="1" applyAlignment="1">
      <alignment horizontal="center" vertical="center" wrapText="1" readingOrder="2"/>
    </xf>
    <xf numFmtId="49" fontId="26" fillId="5" borderId="31" xfId="8" applyNumberFormat="1" applyFont="1" applyFill="1" applyBorder="1">
      <alignment horizontal="center" vertical="center" wrapText="1"/>
    </xf>
    <xf numFmtId="0" fontId="26" fillId="6" borderId="74" xfId="16" applyFont="1" applyFill="1" applyBorder="1" applyAlignment="1">
      <alignment horizontal="center" vertical="center" wrapText="1" readingOrder="2"/>
    </xf>
    <xf numFmtId="0" fontId="26" fillId="6" borderId="75" xfId="16" applyFont="1" applyFill="1" applyBorder="1" applyAlignment="1">
      <alignment horizontal="center" vertical="center" wrapText="1" readingOrder="2"/>
    </xf>
    <xf numFmtId="0" fontId="26" fillId="5" borderId="75" xfId="16" applyFont="1" applyFill="1" applyBorder="1" applyAlignment="1">
      <alignment horizontal="center" vertical="center" wrapText="1" readingOrder="2"/>
    </xf>
    <xf numFmtId="0" fontId="26" fillId="5" borderId="71" xfId="16" applyFont="1" applyFill="1" applyBorder="1" applyAlignment="1">
      <alignment horizontal="center" vertical="center" wrapText="1" readingOrder="2"/>
    </xf>
    <xf numFmtId="0" fontId="26" fillId="6" borderId="80" xfId="16" applyFont="1" applyFill="1" applyBorder="1" applyAlignment="1">
      <alignment horizontal="center" vertical="center" wrapText="1" readingOrder="2"/>
    </xf>
    <xf numFmtId="0" fontId="16" fillId="5" borderId="16" xfId="11" applyFont="1" applyFill="1" applyBorder="1" applyAlignment="1">
      <alignment horizontal="center" vertical="center" wrapText="1" readingOrder="2"/>
    </xf>
    <xf numFmtId="0" fontId="7" fillId="5" borderId="31" xfId="7" applyFont="1" applyFill="1" applyBorder="1" applyAlignment="1">
      <alignment horizontal="center" vertical="center" wrapText="1" readingOrder="1"/>
    </xf>
    <xf numFmtId="0" fontId="11" fillId="0" borderId="0" xfId="2" applyFont="1" applyAlignment="1">
      <alignment vertical="center"/>
    </xf>
    <xf numFmtId="0" fontId="26" fillId="5" borderId="31" xfId="11" applyFont="1" applyFill="1" applyBorder="1" applyAlignment="1">
      <alignment horizontal="center" vertical="center" wrapText="1" readingOrder="1"/>
    </xf>
    <xf numFmtId="0" fontId="10" fillId="6" borderId="15" xfId="12" applyFont="1" applyFill="1" applyBorder="1" applyAlignment="1">
      <alignment horizontal="right" vertical="center" indent="1"/>
    </xf>
    <xf numFmtId="0" fontId="10" fillId="5" borderId="16" xfId="12" applyFont="1" applyFill="1" applyBorder="1" applyAlignment="1">
      <alignment horizontal="right" vertical="center" indent="1"/>
    </xf>
    <xf numFmtId="0" fontId="10" fillId="6" borderId="16" xfId="12" applyFont="1" applyFill="1" applyBorder="1" applyAlignment="1">
      <alignment horizontal="right" vertical="center" indent="1"/>
    </xf>
    <xf numFmtId="0" fontId="10" fillId="6" borderId="46" xfId="12" applyFont="1" applyFill="1" applyBorder="1" applyAlignment="1">
      <alignment horizontal="right" vertical="center" indent="1"/>
    </xf>
    <xf numFmtId="0" fontId="11" fillId="5" borderId="39" xfId="30" applyFont="1" applyFill="1" applyBorder="1" applyAlignment="1">
      <alignment horizontal="center" vertical="center" wrapText="1" readingOrder="2"/>
    </xf>
    <xf numFmtId="0" fontId="11" fillId="6" borderId="39" xfId="30" applyFont="1" applyFill="1" applyBorder="1" applyAlignment="1">
      <alignment horizontal="center" vertical="center" wrapText="1" readingOrder="2"/>
    </xf>
    <xf numFmtId="0" fontId="11" fillId="6" borderId="37" xfId="30" applyFont="1" applyFill="1" applyBorder="1" applyAlignment="1">
      <alignment horizontal="center" vertical="center" wrapText="1" readingOrder="2"/>
    </xf>
    <xf numFmtId="0" fontId="11" fillId="5" borderId="41" xfId="30" applyFont="1" applyFill="1" applyBorder="1" applyAlignment="1">
      <alignment horizontal="center" vertical="center" wrapText="1" readingOrder="2"/>
    </xf>
    <xf numFmtId="0" fontId="7" fillId="6" borderId="16" xfId="7" applyFont="1" applyFill="1" applyBorder="1" applyAlignment="1">
      <alignment horizontal="center" vertical="center" wrapText="1" readingOrder="2"/>
    </xf>
    <xf numFmtId="0" fontId="7" fillId="5" borderId="16" xfId="7" applyFont="1" applyFill="1" applyBorder="1" applyAlignment="1">
      <alignment horizontal="center" vertical="center" wrapText="1" readingOrder="2"/>
    </xf>
    <xf numFmtId="0" fontId="14" fillId="0" borderId="0" xfId="0" applyFont="1"/>
    <xf numFmtId="0" fontId="26" fillId="5" borderId="31" xfId="8" applyFont="1" applyFill="1" applyBorder="1" applyAlignment="1">
      <alignment horizontal="center" vertical="center" wrapText="1" readingOrder="1"/>
    </xf>
    <xf numFmtId="0" fontId="33" fillId="5" borderId="16" xfId="11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6" borderId="15" xfId="15" applyFont="1" applyFill="1" applyBorder="1">
      <alignment horizontal="right" vertical="center" indent="1"/>
    </xf>
    <xf numFmtId="0" fontId="7" fillId="5" borderId="31" xfId="7" applyFont="1" applyFill="1" applyBorder="1" applyAlignment="1">
      <alignment horizontal="center" vertical="center" wrapText="1"/>
    </xf>
    <xf numFmtId="0" fontId="10" fillId="0" borderId="0" xfId="0" applyFont="1" applyBorder="1"/>
    <xf numFmtId="0" fontId="7" fillId="5" borderId="18" xfId="7" applyFont="1" applyFill="1" applyBorder="1" applyAlignment="1">
      <alignment horizontal="center" vertical="center" wrapText="1"/>
    </xf>
    <xf numFmtId="0" fontId="16" fillId="5" borderId="26" xfId="7" applyFont="1" applyFill="1" applyBorder="1" applyAlignment="1">
      <alignment horizontal="center" vertical="center" wrapText="1" readingOrder="1"/>
    </xf>
    <xf numFmtId="0" fontId="38" fillId="5" borderId="7" xfId="0" applyFont="1" applyFill="1" applyBorder="1" applyAlignment="1">
      <alignment horizontal="center" vertical="top" wrapText="1" readingOrder="1"/>
    </xf>
    <xf numFmtId="0" fontId="11" fillId="0" borderId="0" xfId="19" applyFont="1" applyAlignment="1"/>
    <xf numFmtId="0" fontId="15" fillId="0" borderId="0" xfId="17" applyFont="1" applyAlignment="1"/>
    <xf numFmtId="0" fontId="7" fillId="6" borderId="15" xfId="15" applyFont="1" applyFill="1" applyBorder="1" applyAlignment="1">
      <alignment horizontal="right" vertical="center" indent="1"/>
    </xf>
    <xf numFmtId="0" fontId="7" fillId="5" borderId="18" xfId="7" applyFont="1" applyFill="1" applyBorder="1" applyAlignment="1">
      <alignment horizontal="right" vertical="center" indent="1"/>
    </xf>
    <xf numFmtId="165" fontId="7" fillId="6" borderId="15" xfId="15" applyNumberFormat="1" applyFont="1" applyFill="1" applyBorder="1" applyAlignment="1">
      <alignment horizontal="right" vertical="center" indent="1"/>
    </xf>
    <xf numFmtId="165" fontId="10" fillId="6" borderId="15" xfId="15" applyNumberFormat="1" applyFont="1" applyFill="1" applyBorder="1" applyAlignment="1">
      <alignment horizontal="right" vertical="center" indent="1"/>
    </xf>
    <xf numFmtId="165" fontId="10" fillId="6" borderId="15" xfId="12" applyNumberFormat="1" applyFont="1" applyFill="1" applyBorder="1" applyAlignment="1">
      <alignment horizontal="right" vertical="center" indent="1"/>
    </xf>
    <xf numFmtId="0" fontId="26" fillId="0" borderId="0" xfId="27" applyFont="1" applyAlignment="1">
      <alignment horizontal="right" vertical="center" readingOrder="2"/>
    </xf>
    <xf numFmtId="0" fontId="16" fillId="0" borderId="0" xfId="0" applyFont="1" applyAlignment="1">
      <alignment vertical="center" wrapText="1"/>
    </xf>
    <xf numFmtId="0" fontId="10" fillId="0" borderId="0" xfId="4" applyFont="1"/>
    <xf numFmtId="0" fontId="10" fillId="0" borderId="0" xfId="4" applyFont="1" applyBorder="1"/>
    <xf numFmtId="1" fontId="10" fillId="0" borderId="0" xfId="0" applyNumberFormat="1" applyFont="1"/>
    <xf numFmtId="0" fontId="7" fillId="5" borderId="16" xfId="0" applyFont="1" applyFill="1" applyBorder="1" applyAlignment="1">
      <alignment horizontal="center" vertical="center" wrapText="1"/>
    </xf>
    <xf numFmtId="0" fontId="15" fillId="0" borderId="0" xfId="1" applyFont="1" applyAlignment="1">
      <alignment vertic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vertical="center" wrapText="1"/>
    </xf>
    <xf numFmtId="0" fontId="24" fillId="0" borderId="0" xfId="4" applyFont="1" applyAlignment="1">
      <alignment vertical="center"/>
    </xf>
    <xf numFmtId="0" fontId="27" fillId="5" borderId="0" xfId="7" applyFont="1" applyFill="1" applyBorder="1" applyAlignment="1">
      <alignment horizontal="center" vertical="center"/>
    </xf>
    <xf numFmtId="0" fontId="26" fillId="5" borderId="0" xfId="7" applyFont="1" applyFill="1" applyBorder="1" applyAlignment="1">
      <alignment horizontal="center" vertical="center"/>
    </xf>
    <xf numFmtId="0" fontId="7" fillId="5" borderId="0" xfId="7" applyFont="1" applyFill="1" applyBorder="1" applyAlignment="1">
      <alignment horizontal="center" vertical="center"/>
    </xf>
    <xf numFmtId="166" fontId="10" fillId="5" borderId="16" xfId="12" applyNumberFormat="1" applyFont="1" applyFill="1" applyBorder="1">
      <alignment horizontal="right" vertical="center" indent="1"/>
    </xf>
    <xf numFmtId="166" fontId="10" fillId="6" borderId="9" xfId="33" applyNumberFormat="1" applyFont="1" applyFill="1" applyBorder="1" applyAlignment="1">
      <alignment horizontal="right" vertical="center" indent="1"/>
    </xf>
    <xf numFmtId="166" fontId="10" fillId="5" borderId="8" xfId="33" applyNumberFormat="1" applyFont="1" applyFill="1" applyBorder="1" applyAlignment="1">
      <alignment horizontal="right" vertical="center" indent="1"/>
    </xf>
    <xf numFmtId="166" fontId="10" fillId="6" borderId="8" xfId="33" applyNumberFormat="1" applyFont="1" applyFill="1" applyBorder="1" applyAlignment="1">
      <alignment horizontal="right" vertical="center" indent="1"/>
    </xf>
    <xf numFmtId="166" fontId="7" fillId="0" borderId="30" xfId="12" applyNumberFormat="1" applyFont="1" applyBorder="1">
      <alignment horizontal="right" vertical="center" indent="1"/>
    </xf>
    <xf numFmtId="166" fontId="10" fillId="0" borderId="30" xfId="12" applyNumberFormat="1" applyFont="1" applyBorder="1">
      <alignment horizontal="right" vertical="center" indent="1"/>
    </xf>
    <xf numFmtId="166" fontId="7" fillId="5" borderId="8" xfId="15" applyNumberFormat="1" applyFont="1" applyFill="1" applyBorder="1" applyAlignment="1">
      <alignment horizontal="right" vertical="center" indent="1"/>
    </xf>
    <xf numFmtId="166" fontId="10" fillId="5" borderId="8" xfId="12" applyNumberFormat="1" applyFont="1" applyFill="1" applyBorder="1" applyAlignment="1">
      <alignment horizontal="right" vertical="center" indent="1"/>
    </xf>
    <xf numFmtId="166" fontId="7" fillId="6" borderId="8" xfId="15" applyNumberFormat="1" applyFont="1" applyFill="1" applyBorder="1" applyAlignment="1">
      <alignment horizontal="right" vertical="center" indent="1"/>
    </xf>
    <xf numFmtId="166" fontId="10" fillId="6" borderId="8" xfId="12" applyNumberFormat="1" applyFont="1" applyFill="1" applyBorder="1" applyAlignment="1">
      <alignment horizontal="right" vertical="center" indent="1"/>
    </xf>
    <xf numFmtId="166" fontId="7" fillId="6" borderId="11" xfId="15" applyNumberFormat="1" applyFont="1" applyFill="1" applyBorder="1" applyAlignment="1">
      <alignment horizontal="right" vertical="center" indent="1"/>
    </xf>
    <xf numFmtId="166" fontId="10" fillId="6" borderId="11" xfId="12" applyNumberFormat="1" applyFont="1" applyFill="1" applyBorder="1" applyAlignment="1">
      <alignment horizontal="right" vertical="center" indent="1"/>
    </xf>
    <xf numFmtId="166" fontId="16" fillId="0" borderId="0" xfId="0" applyNumberFormat="1" applyFont="1" applyAlignment="1">
      <alignment vertical="center"/>
    </xf>
    <xf numFmtId="165" fontId="1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0" fontId="16" fillId="6" borderId="48" xfId="16" applyFont="1" applyFill="1" applyBorder="1" applyAlignment="1">
      <alignment horizontal="center" vertical="center" wrapText="1" readingOrder="2"/>
    </xf>
    <xf numFmtId="166" fontId="7" fillId="6" borderId="18" xfId="7" applyNumberFormat="1" applyFont="1" applyFill="1" applyBorder="1" applyAlignment="1">
      <alignment horizontal="right" vertical="center" indent="1"/>
    </xf>
    <xf numFmtId="166" fontId="7" fillId="6" borderId="47" xfId="15" applyNumberFormat="1" applyFont="1" applyFill="1" applyBorder="1" applyAlignment="1">
      <alignment horizontal="right" vertical="center" indent="1"/>
    </xf>
    <xf numFmtId="166" fontId="10" fillId="6" borderId="47" xfId="12" applyNumberFormat="1" applyFont="1" applyFill="1" applyBorder="1" applyAlignment="1">
      <alignment horizontal="right" vertical="center" indent="1"/>
    </xf>
    <xf numFmtId="0" fontId="16" fillId="5" borderId="39" xfId="30" applyFont="1" applyFill="1" applyBorder="1" applyAlignment="1">
      <alignment horizontal="center" vertical="center" wrapText="1" readingOrder="2"/>
    </xf>
    <xf numFmtId="0" fontId="16" fillId="6" borderId="39" xfId="30" applyFont="1" applyFill="1" applyBorder="1" applyAlignment="1">
      <alignment horizontal="center" vertical="center" wrapText="1" readingOrder="2"/>
    </xf>
    <xf numFmtId="0" fontId="16" fillId="6" borderId="59" xfId="30" applyFont="1" applyFill="1" applyBorder="1" applyAlignment="1">
      <alignment horizontal="center" vertical="center" wrapText="1" readingOrder="2"/>
    </xf>
    <xf numFmtId="0" fontId="21" fillId="6" borderId="15" xfId="11" applyFont="1" applyFill="1" applyBorder="1" applyAlignment="1">
      <alignment horizontal="center" vertical="center" wrapText="1"/>
    </xf>
    <xf numFmtId="0" fontId="21" fillId="6" borderId="46" xfId="11" applyFont="1" applyFill="1" applyBorder="1" applyAlignment="1">
      <alignment horizontal="center" vertical="center" wrapText="1"/>
    </xf>
    <xf numFmtId="0" fontId="21" fillId="6" borderId="30" xfId="11" applyFont="1" applyFill="1" applyBorder="1" applyAlignment="1">
      <alignment horizontal="center" vertical="center" wrapText="1"/>
    </xf>
    <xf numFmtId="0" fontId="21" fillId="5" borderId="30" xfId="11" applyFont="1" applyFill="1" applyBorder="1" applyAlignment="1">
      <alignment horizontal="center" vertical="center" wrapText="1"/>
    </xf>
    <xf numFmtId="49" fontId="7" fillId="5" borderId="31" xfId="8" applyNumberFormat="1" applyFont="1" applyFill="1" applyBorder="1">
      <alignment horizontal="center" vertical="center" wrapText="1"/>
    </xf>
    <xf numFmtId="0" fontId="7" fillId="5" borderId="31" xfId="11" applyFont="1" applyFill="1" applyBorder="1" applyAlignment="1">
      <alignment horizontal="center" vertical="center" wrapText="1" readingOrder="1"/>
    </xf>
    <xf numFmtId="0" fontId="21" fillId="6" borderId="75" xfId="11" applyFont="1" applyFill="1" applyBorder="1" applyAlignment="1">
      <alignment horizontal="center" vertical="center" wrapText="1"/>
    </xf>
    <xf numFmtId="0" fontId="21" fillId="6" borderId="74" xfId="11" applyFont="1" applyFill="1" applyBorder="1" applyAlignment="1">
      <alignment horizontal="center" vertical="center" wrapText="1"/>
    </xf>
    <xf numFmtId="0" fontId="21" fillId="5" borderId="75" xfId="11" applyFont="1" applyFill="1" applyBorder="1" applyAlignment="1">
      <alignment horizontal="center" vertical="center" wrapText="1"/>
    </xf>
    <xf numFmtId="0" fontId="21" fillId="6" borderId="80" xfId="11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 wrapText="1"/>
    </xf>
    <xf numFmtId="0" fontId="7" fillId="5" borderId="16" xfId="11" applyFont="1" applyFill="1" applyBorder="1" applyAlignment="1">
      <alignment horizontal="center" vertical="center" wrapText="1" readingOrder="1"/>
    </xf>
    <xf numFmtId="0" fontId="7" fillId="6" borderId="16" xfId="11" applyFont="1" applyFill="1" applyBorder="1" applyAlignment="1">
      <alignment horizontal="center" vertical="center" wrapText="1" readingOrder="1"/>
    </xf>
    <xf numFmtId="0" fontId="7" fillId="6" borderId="58" xfId="11" applyFont="1" applyFill="1" applyBorder="1" applyAlignment="1">
      <alignment horizontal="center" vertical="center" wrapText="1"/>
    </xf>
    <xf numFmtId="0" fontId="21" fillId="6" borderId="16" xfId="11" applyFont="1" applyFill="1" applyBorder="1" applyAlignment="1">
      <alignment horizontal="center" vertical="center" wrapText="1"/>
    </xf>
    <xf numFmtId="0" fontId="21" fillId="5" borderId="16" xfId="11" applyFont="1" applyFill="1" applyBorder="1" applyAlignment="1">
      <alignment horizontal="center" vertical="center" wrapText="1"/>
    </xf>
    <xf numFmtId="0" fontId="7" fillId="5" borderId="0" xfId="0" applyFont="1" applyFill="1"/>
    <xf numFmtId="0" fontId="26" fillId="5" borderId="15" xfId="16" applyFont="1" applyFill="1" applyBorder="1" applyAlignment="1">
      <alignment horizontal="center" vertical="center" wrapText="1" readingOrder="2"/>
    </xf>
    <xf numFmtId="0" fontId="26" fillId="6" borderId="30" xfId="16" applyFont="1" applyFill="1" applyBorder="1" applyAlignment="1">
      <alignment horizontal="center" vertical="center" wrapText="1" readingOrder="2"/>
    </xf>
    <xf numFmtId="0" fontId="26" fillId="6" borderId="17" xfId="16" applyFont="1" applyFill="1" applyBorder="1" applyAlignment="1">
      <alignment horizontal="center" vertical="center" wrapText="1" readingOrder="2"/>
    </xf>
    <xf numFmtId="0" fontId="16" fillId="5" borderId="0" xfId="0" applyFont="1" applyFill="1"/>
    <xf numFmtId="0" fontId="37" fillId="6" borderId="30" xfId="11" applyFont="1" applyFill="1" applyBorder="1" applyAlignment="1">
      <alignment horizontal="center" vertical="center" wrapText="1"/>
    </xf>
    <xf numFmtId="0" fontId="37" fillId="6" borderId="16" xfId="11" applyFont="1" applyFill="1" applyBorder="1" applyAlignment="1">
      <alignment horizontal="center" vertical="center" wrapText="1"/>
    </xf>
    <xf numFmtId="0" fontId="37" fillId="5" borderId="30" xfId="11" applyFont="1" applyFill="1" applyBorder="1" applyAlignment="1">
      <alignment horizontal="center" vertical="center" wrapText="1"/>
    </xf>
    <xf numFmtId="0" fontId="37" fillId="5" borderId="16" xfId="11" applyFont="1" applyFill="1" applyBorder="1" applyAlignment="1">
      <alignment horizontal="center" vertical="center" wrapText="1"/>
    </xf>
    <xf numFmtId="0" fontId="16" fillId="6" borderId="0" xfId="0" applyFont="1" applyFill="1"/>
    <xf numFmtId="0" fontId="26" fillId="6" borderId="16" xfId="11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 readingOrder="2"/>
    </xf>
    <xf numFmtId="0" fontId="16" fillId="5" borderId="45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horizontal="center" vertical="center" wrapText="1" readingOrder="2"/>
    </xf>
    <xf numFmtId="0" fontId="16" fillId="5" borderId="39" xfId="11" applyFont="1" applyFill="1" applyBorder="1" applyAlignment="1">
      <alignment horizontal="center" vertical="center" wrapText="1" readingOrder="2"/>
    </xf>
    <xf numFmtId="0" fontId="16" fillId="5" borderId="41" xfId="11" applyFont="1" applyFill="1" applyBorder="1" applyAlignment="1">
      <alignment horizontal="center" vertical="center" wrapText="1" readingOrder="2"/>
    </xf>
    <xf numFmtId="165" fontId="7" fillId="5" borderId="16" xfId="0" applyNumberFormat="1" applyFont="1" applyFill="1" applyBorder="1" applyAlignment="1">
      <alignment horizontal="right" vertical="center" indent="1"/>
    </xf>
    <xf numFmtId="165" fontId="10" fillId="5" borderId="16" xfId="0" applyNumberFormat="1" applyFont="1" applyFill="1" applyBorder="1" applyAlignment="1">
      <alignment horizontal="right" vertical="center" indent="1"/>
    </xf>
    <xf numFmtId="3" fontId="10" fillId="5" borderId="16" xfId="0" applyNumberFormat="1" applyFont="1" applyFill="1" applyBorder="1" applyAlignment="1">
      <alignment horizontal="right" vertical="center" indent="1"/>
    </xf>
    <xf numFmtId="3" fontId="7" fillId="6" borderId="9" xfId="12" applyNumberFormat="1" applyFont="1" applyFill="1" applyBorder="1" applyAlignment="1">
      <alignment horizontal="right" vertical="center" indent="1"/>
    </xf>
    <xf numFmtId="3" fontId="10" fillId="6" borderId="9" xfId="12" applyNumberFormat="1" applyFont="1" applyFill="1" applyBorder="1" applyAlignment="1">
      <alignment horizontal="right" vertical="center" indent="1"/>
    </xf>
    <xf numFmtId="3" fontId="7" fillId="5" borderId="8" xfId="12" applyNumberFormat="1" applyFont="1" applyFill="1" applyBorder="1" applyAlignment="1">
      <alignment horizontal="right" vertical="center" indent="1"/>
    </xf>
    <xf numFmtId="3" fontId="10" fillId="5" borderId="8" xfId="12" applyNumberFormat="1" applyFont="1" applyFill="1" applyBorder="1" applyAlignment="1">
      <alignment horizontal="right" vertical="center" indent="1"/>
    </xf>
    <xf numFmtId="3" fontId="10" fillId="6" borderId="8" xfId="12" applyNumberFormat="1" applyFont="1" applyFill="1" applyBorder="1" applyAlignment="1">
      <alignment horizontal="right" vertical="center" indent="1"/>
    </xf>
    <xf numFmtId="3" fontId="7" fillId="5" borderId="23" xfId="12" applyNumberFormat="1" applyFont="1" applyFill="1" applyBorder="1" applyAlignment="1">
      <alignment horizontal="right" vertical="center" indent="1"/>
    </xf>
    <xf numFmtId="3" fontId="10" fillId="5" borderId="23" xfId="12" applyNumberFormat="1" applyFont="1" applyFill="1" applyBorder="1" applyAlignment="1">
      <alignment horizontal="right" vertical="center" indent="1"/>
    </xf>
    <xf numFmtId="3" fontId="10" fillId="6" borderId="47" xfId="12" applyNumberFormat="1" applyFont="1" applyFill="1" applyBorder="1" applyAlignment="1">
      <alignment horizontal="right" vertical="center" indent="1"/>
    </xf>
    <xf numFmtId="3" fontId="10" fillId="6" borderId="11" xfId="12" applyNumberFormat="1" applyFont="1" applyFill="1" applyBorder="1" applyAlignment="1">
      <alignment horizontal="right" vertical="center" indent="1"/>
    </xf>
    <xf numFmtId="3" fontId="7" fillId="6" borderId="15" xfId="15" applyNumberFormat="1" applyFont="1" applyFill="1" applyBorder="1" applyAlignment="1">
      <alignment horizontal="right" vertical="center" indent="1"/>
    </xf>
    <xf numFmtId="3" fontId="14" fillId="6" borderId="15" xfId="12" applyNumberFormat="1" applyFont="1" applyFill="1" applyBorder="1" applyAlignment="1">
      <alignment horizontal="right" vertical="center" indent="1"/>
    </xf>
    <xf numFmtId="3" fontId="7" fillId="6" borderId="16" xfId="15" applyNumberFormat="1" applyFont="1" applyFill="1" applyBorder="1" applyAlignment="1">
      <alignment horizontal="right" vertical="center" indent="1"/>
    </xf>
    <xf numFmtId="3" fontId="14" fillId="6" borderId="16" xfId="12" applyNumberFormat="1" applyFont="1" applyFill="1" applyBorder="1" applyAlignment="1">
      <alignment horizontal="right" vertical="center" indent="1"/>
    </xf>
    <xf numFmtId="3" fontId="7" fillId="5" borderId="16" xfId="15" applyNumberFormat="1" applyFont="1" applyFill="1" applyBorder="1" applyAlignment="1">
      <alignment horizontal="right" vertical="center" indent="1"/>
    </xf>
    <xf numFmtId="3" fontId="14" fillId="5" borderId="16" xfId="12" applyNumberFormat="1" applyFont="1" applyFill="1" applyBorder="1" applyAlignment="1">
      <alignment horizontal="right" vertical="center" indent="1"/>
    </xf>
    <xf numFmtId="3" fontId="7" fillId="6" borderId="46" xfId="15" applyNumberFormat="1" applyFont="1" applyFill="1" applyBorder="1" applyAlignment="1">
      <alignment horizontal="right" vertical="center" indent="1"/>
    </xf>
    <xf numFmtId="3" fontId="7" fillId="5" borderId="46" xfId="15" applyNumberFormat="1" applyFont="1" applyFill="1" applyBorder="1" applyAlignment="1">
      <alignment horizontal="right" vertical="center" indent="1"/>
    </xf>
    <xf numFmtId="3" fontId="7" fillId="6" borderId="30" xfId="15" applyNumberFormat="1" applyFont="1" applyFill="1" applyBorder="1" applyAlignment="1">
      <alignment horizontal="right" vertical="center" indent="1"/>
    </xf>
    <xf numFmtId="3" fontId="10" fillId="6" borderId="16" xfId="12" applyNumberFormat="1" applyFont="1" applyFill="1" applyBorder="1" applyAlignment="1">
      <alignment horizontal="right" vertical="center" indent="1"/>
    </xf>
    <xf numFmtId="3" fontId="7" fillId="6" borderId="17" xfId="15" applyNumberFormat="1" applyFont="1" applyFill="1" applyBorder="1" applyAlignment="1">
      <alignment horizontal="right" vertical="center" indent="1"/>
    </xf>
    <xf numFmtId="3" fontId="7" fillId="5" borderId="17" xfId="15" applyNumberFormat="1" applyFont="1" applyFill="1" applyBorder="1" applyAlignment="1">
      <alignment horizontal="right" vertical="center" indent="1"/>
    </xf>
    <xf numFmtId="3" fontId="7" fillId="6" borderId="9" xfId="15" applyNumberFormat="1" applyFont="1" applyFill="1" applyBorder="1" applyAlignment="1">
      <alignment horizontal="right" vertical="center" indent="1"/>
    </xf>
    <xf numFmtId="3" fontId="7" fillId="5" borderId="8" xfId="15" applyNumberFormat="1" applyFont="1" applyFill="1" applyBorder="1" applyAlignment="1">
      <alignment horizontal="right" vertical="center" indent="1"/>
    </xf>
    <xf numFmtId="3" fontId="7" fillId="6" borderId="8" xfId="15" applyNumberFormat="1" applyFont="1" applyFill="1" applyBorder="1" applyAlignment="1">
      <alignment horizontal="right" vertical="center" indent="1"/>
    </xf>
    <xf numFmtId="3" fontId="7" fillId="5" borderId="11" xfId="15" applyNumberFormat="1" applyFont="1" applyFill="1" applyBorder="1" applyAlignment="1">
      <alignment horizontal="right" vertical="center" indent="1"/>
    </xf>
    <xf numFmtId="3" fontId="10" fillId="5" borderId="11" xfId="12" applyNumberFormat="1" applyFont="1" applyFill="1" applyBorder="1" applyAlignment="1">
      <alignment horizontal="right" vertical="center" indent="1"/>
    </xf>
    <xf numFmtId="3" fontId="7" fillId="6" borderId="18" xfId="7" applyNumberFormat="1" applyFont="1" applyFill="1" applyBorder="1" applyAlignment="1">
      <alignment horizontal="right" vertical="center" indent="1"/>
    </xf>
    <xf numFmtId="3" fontId="10" fillId="6" borderId="9" xfId="0" applyNumberFormat="1" applyFont="1" applyFill="1" applyBorder="1" applyAlignment="1">
      <alignment horizontal="right" vertical="center" indent="1"/>
    </xf>
    <xf numFmtId="3" fontId="10" fillId="6" borderId="8" xfId="0" applyNumberFormat="1" applyFont="1" applyFill="1" applyBorder="1" applyAlignment="1">
      <alignment horizontal="right" vertical="center" indent="1"/>
    </xf>
    <xf numFmtId="3" fontId="7" fillId="6" borderId="8" xfId="0" applyNumberFormat="1" applyFont="1" applyFill="1" applyBorder="1" applyAlignment="1">
      <alignment horizontal="right" vertical="center" indent="1"/>
    </xf>
    <xf numFmtId="3" fontId="10" fillId="5" borderId="8" xfId="0" applyNumberFormat="1" applyFont="1" applyFill="1" applyBorder="1" applyAlignment="1">
      <alignment horizontal="right" vertical="center" indent="1"/>
    </xf>
    <xf numFmtId="3" fontId="7" fillId="5" borderId="8" xfId="0" applyNumberFormat="1" applyFont="1" applyFill="1" applyBorder="1" applyAlignment="1">
      <alignment horizontal="right" vertical="center" indent="1"/>
    </xf>
    <xf numFmtId="3" fontId="7" fillId="5" borderId="23" xfId="15" applyNumberFormat="1" applyFont="1" applyFill="1" applyBorder="1" applyAlignment="1">
      <alignment horizontal="right" vertical="center" indent="1"/>
    </xf>
    <xf numFmtId="3" fontId="7" fillId="6" borderId="47" xfId="15" applyNumberFormat="1" applyFont="1" applyFill="1" applyBorder="1" applyAlignment="1">
      <alignment horizontal="right" vertical="center" indent="1"/>
    </xf>
    <xf numFmtId="3" fontId="7" fillId="6" borderId="23" xfId="15" applyNumberFormat="1" applyFont="1" applyFill="1" applyBorder="1" applyAlignment="1">
      <alignment horizontal="right" vertical="center" indent="1"/>
    </xf>
    <xf numFmtId="3" fontId="26" fillId="5" borderId="18" xfId="7" applyNumberFormat="1" applyFont="1" applyFill="1" applyBorder="1" applyAlignment="1">
      <alignment horizontal="right" vertical="center" indent="1"/>
    </xf>
    <xf numFmtId="3" fontId="14" fillId="5" borderId="46" xfId="12" applyNumberFormat="1" applyFont="1" applyFill="1" applyBorder="1" applyAlignment="1">
      <alignment horizontal="right" vertical="center" indent="1"/>
    </xf>
    <xf numFmtId="3" fontId="7" fillId="6" borderId="30" xfId="7" applyNumberFormat="1" applyFont="1" applyFill="1" applyBorder="1" applyAlignment="1">
      <alignment horizontal="right" vertical="center" indent="1"/>
    </xf>
    <xf numFmtId="3" fontId="26" fillId="6" borderId="18" xfId="7" applyNumberFormat="1" applyFont="1" applyFill="1" applyBorder="1" applyAlignment="1">
      <alignment horizontal="right" vertical="center" indent="1"/>
    </xf>
    <xf numFmtId="3" fontId="10" fillId="6" borderId="15" xfId="15" applyNumberFormat="1" applyFont="1" applyFill="1" applyBorder="1" applyAlignment="1">
      <alignment horizontal="right" vertical="center" indent="1"/>
    </xf>
    <xf numFmtId="3" fontId="10" fillId="6" borderId="15" xfId="12" applyNumberFormat="1" applyFont="1" applyFill="1" applyBorder="1" applyAlignment="1">
      <alignment horizontal="right" vertical="center" indent="1"/>
    </xf>
    <xf numFmtId="3" fontId="10" fillId="5" borderId="16" xfId="15" applyNumberFormat="1" applyFont="1" applyFill="1" applyBorder="1" applyAlignment="1">
      <alignment horizontal="right" vertical="center" indent="1"/>
    </xf>
    <xf numFmtId="3" fontId="10" fillId="5" borderId="16" xfId="12" applyNumberFormat="1" applyFont="1" applyFill="1" applyBorder="1" applyAlignment="1">
      <alignment horizontal="right" vertical="center" indent="1"/>
    </xf>
    <xf numFmtId="3" fontId="10" fillId="6" borderId="16" xfId="15" applyNumberFormat="1" applyFont="1" applyFill="1" applyBorder="1" applyAlignment="1">
      <alignment horizontal="right" vertical="center" indent="1"/>
    </xf>
    <xf numFmtId="3" fontId="10" fillId="5" borderId="46" xfId="12" applyNumberFormat="1" applyFont="1" applyFill="1" applyBorder="1" applyAlignment="1">
      <alignment horizontal="right" vertical="center" indent="1"/>
    </xf>
    <xf numFmtId="3" fontId="7" fillId="6" borderId="75" xfId="15" applyNumberFormat="1" applyFont="1" applyFill="1" applyBorder="1" applyAlignment="1">
      <alignment horizontal="right" vertical="center" indent="1"/>
    </xf>
    <xf numFmtId="3" fontId="14" fillId="6" borderId="75" xfId="12" applyNumberFormat="1" applyFont="1" applyFill="1" applyBorder="1" applyAlignment="1">
      <alignment horizontal="right" vertical="center" indent="1"/>
    </xf>
    <xf numFmtId="3" fontId="7" fillId="6" borderId="71" xfId="15" applyNumberFormat="1" applyFont="1" applyFill="1" applyBorder="1" applyAlignment="1">
      <alignment horizontal="right" vertical="center" indent="1"/>
    </xf>
    <xf numFmtId="3" fontId="7" fillId="5" borderId="16" xfId="7" applyNumberFormat="1" applyFont="1" applyFill="1" applyBorder="1" applyAlignment="1">
      <alignment horizontal="right" vertical="center" indent="1"/>
    </xf>
    <xf numFmtId="3" fontId="7" fillId="5" borderId="17" xfId="7" applyNumberFormat="1" applyFont="1" applyFill="1" applyBorder="1" applyAlignment="1">
      <alignment horizontal="right" vertical="center" indent="1"/>
    </xf>
    <xf numFmtId="0" fontId="21" fillId="6" borderId="71" xfId="11" applyFont="1" applyFill="1" applyBorder="1" applyAlignment="1">
      <alignment horizontal="center" vertical="center" wrapText="1"/>
    </xf>
    <xf numFmtId="0" fontId="26" fillId="6" borderId="71" xfId="16" applyFont="1" applyFill="1" applyBorder="1" applyAlignment="1">
      <alignment horizontal="center" vertical="center" wrapText="1" readingOrder="2"/>
    </xf>
    <xf numFmtId="0" fontId="21" fillId="5" borderId="74" xfId="11" applyFont="1" applyFill="1" applyBorder="1" applyAlignment="1">
      <alignment horizontal="center" vertical="center" wrapText="1"/>
    </xf>
    <xf numFmtId="0" fontId="26" fillId="5" borderId="74" xfId="16" applyFont="1" applyFill="1" applyBorder="1" applyAlignment="1">
      <alignment horizontal="center" vertical="center" wrapText="1" readingOrder="2"/>
    </xf>
    <xf numFmtId="0" fontId="21" fillId="5" borderId="80" xfId="11" applyFont="1" applyFill="1" applyBorder="1" applyAlignment="1">
      <alignment horizontal="center" vertical="center" wrapText="1"/>
    </xf>
    <xf numFmtId="0" fontId="26" fillId="5" borderId="80" xfId="16" applyFont="1" applyFill="1" applyBorder="1" applyAlignment="1">
      <alignment horizontal="center" vertical="center" wrapText="1" readingOrder="2"/>
    </xf>
    <xf numFmtId="3" fontId="7" fillId="6" borderId="74" xfId="15" applyNumberFormat="1" applyFont="1" applyFill="1" applyBorder="1" applyAlignment="1">
      <alignment horizontal="right" vertical="center" indent="1"/>
    </xf>
    <xf numFmtId="3" fontId="14" fillId="6" borderId="74" xfId="12" applyNumberFormat="1" applyFont="1" applyFill="1" applyBorder="1" applyAlignment="1">
      <alignment horizontal="right" vertical="center" indent="1"/>
    </xf>
    <xf numFmtId="3" fontId="7" fillId="5" borderId="74" xfId="15" applyNumberFormat="1" applyFont="1" applyFill="1" applyBorder="1" applyAlignment="1">
      <alignment horizontal="right" vertical="center" indent="1"/>
    </xf>
    <xf numFmtId="3" fontId="14" fillId="5" borderId="75" xfId="12" applyNumberFormat="1" applyFont="1" applyFill="1" applyBorder="1" applyAlignment="1">
      <alignment horizontal="right" vertical="center" indent="1"/>
    </xf>
    <xf numFmtId="3" fontId="7" fillId="5" borderId="75" xfId="15" applyNumberFormat="1" applyFont="1" applyFill="1" applyBorder="1" applyAlignment="1">
      <alignment horizontal="right" vertical="center" indent="1"/>
    </xf>
    <xf numFmtId="3" fontId="7" fillId="5" borderId="93" xfId="15" applyNumberFormat="1" applyFont="1" applyFill="1" applyBorder="1" applyAlignment="1">
      <alignment horizontal="right" vertical="center" indent="1"/>
    </xf>
    <xf numFmtId="3" fontId="7" fillId="5" borderId="71" xfId="15" applyNumberFormat="1" applyFont="1" applyFill="1" applyBorder="1" applyAlignment="1">
      <alignment horizontal="right" vertical="center" indent="1"/>
    </xf>
    <xf numFmtId="3" fontId="7" fillId="6" borderId="68" xfId="15" applyNumberFormat="1" applyFont="1" applyFill="1" applyBorder="1" applyAlignment="1">
      <alignment horizontal="right" vertical="center" indent="1"/>
    </xf>
    <xf numFmtId="3" fontId="7" fillId="6" borderId="74" xfId="12" applyNumberFormat="1" applyFont="1" applyFill="1" applyBorder="1" applyAlignment="1">
      <alignment horizontal="right" vertical="center" indent="1"/>
    </xf>
    <xf numFmtId="3" fontId="7" fillId="6" borderId="75" xfId="12" applyNumberFormat="1" applyFont="1" applyFill="1" applyBorder="1" applyAlignment="1">
      <alignment horizontal="right" vertical="center" indent="1"/>
    </xf>
    <xf numFmtId="3" fontId="7" fillId="6" borderId="71" xfId="12" applyNumberFormat="1" applyFont="1" applyFill="1" applyBorder="1" applyAlignment="1">
      <alignment horizontal="right" vertical="center" indent="1"/>
    </xf>
    <xf numFmtId="3" fontId="14" fillId="5" borderId="74" xfId="12" applyNumberFormat="1" applyFont="1" applyFill="1" applyBorder="1" applyAlignment="1">
      <alignment horizontal="right" vertical="center" indent="1"/>
    </xf>
    <xf numFmtId="3" fontId="7" fillId="5" borderId="80" xfId="15" applyNumberFormat="1" applyFont="1" applyFill="1" applyBorder="1" applyAlignment="1">
      <alignment horizontal="right" vertical="center" indent="1"/>
    </xf>
    <xf numFmtId="3" fontId="7" fillId="6" borderId="80" xfId="15" applyNumberFormat="1" applyFont="1" applyFill="1" applyBorder="1" applyAlignment="1">
      <alignment horizontal="right" vertical="center" indent="1"/>
    </xf>
    <xf numFmtId="3" fontId="7" fillId="6" borderId="80" xfId="12" applyNumberFormat="1" applyFont="1" applyFill="1" applyBorder="1" applyAlignment="1">
      <alignment horizontal="right" vertical="center" indent="1"/>
    </xf>
    <xf numFmtId="3" fontId="10" fillId="6" borderId="30" xfId="12" applyNumberFormat="1" applyFont="1" applyFill="1" applyBorder="1">
      <alignment horizontal="right" vertical="center" indent="1"/>
    </xf>
    <xf numFmtId="3" fontId="7" fillId="5" borderId="16" xfId="15" applyNumberFormat="1" applyFont="1" applyFill="1" applyBorder="1">
      <alignment horizontal="right" vertical="center" indent="1"/>
    </xf>
    <xf numFmtId="3" fontId="10" fillId="5" borderId="16" xfId="12" applyNumberFormat="1" applyFont="1" applyFill="1" applyBorder="1">
      <alignment horizontal="right" vertical="center" indent="1"/>
    </xf>
    <xf numFmtId="3" fontId="7" fillId="6" borderId="16" xfId="15" applyNumberFormat="1" applyFont="1" applyFill="1" applyBorder="1">
      <alignment horizontal="right" vertical="center" indent="1"/>
    </xf>
    <xf numFmtId="3" fontId="10" fillId="6" borderId="16" xfId="12" applyNumberFormat="1" applyFont="1" applyFill="1" applyBorder="1">
      <alignment horizontal="right" vertical="center" indent="1"/>
    </xf>
    <xf numFmtId="3" fontId="7" fillId="5" borderId="17" xfId="15" applyNumberFormat="1" applyFont="1" applyFill="1" applyBorder="1">
      <alignment horizontal="right" vertical="center" indent="1"/>
    </xf>
    <xf numFmtId="3" fontId="10" fillId="5" borderId="17" xfId="12" applyNumberFormat="1" applyFont="1" applyFill="1" applyBorder="1">
      <alignment horizontal="right" vertical="center" indent="1"/>
    </xf>
    <xf numFmtId="3" fontId="10" fillId="6" borderId="15" xfId="12" applyNumberFormat="1" applyFont="1" applyFill="1" applyBorder="1">
      <alignment horizontal="right" vertical="center" indent="1"/>
    </xf>
    <xf numFmtId="3" fontId="10" fillId="6" borderId="46" xfId="12" applyNumberFormat="1" applyFont="1" applyFill="1" applyBorder="1">
      <alignment horizontal="right" vertical="center" indent="1"/>
    </xf>
    <xf numFmtId="3" fontId="7" fillId="6" borderId="15" xfId="15" applyNumberFormat="1" applyFont="1" applyFill="1" applyBorder="1">
      <alignment horizontal="right" vertical="center" indent="1"/>
    </xf>
    <xf numFmtId="3" fontId="7" fillId="5" borderId="16" xfId="12" applyNumberFormat="1" applyFont="1" applyFill="1" applyBorder="1">
      <alignment horizontal="right" vertical="center" indent="1"/>
    </xf>
    <xf numFmtId="3" fontId="10" fillId="5" borderId="16" xfId="33" applyNumberFormat="1" applyFont="1" applyFill="1" applyBorder="1" applyAlignment="1">
      <alignment horizontal="right" vertical="center" indent="1"/>
    </xf>
    <xf numFmtId="166" fontId="7" fillId="6" borderId="9" xfId="15" applyNumberFormat="1" applyFont="1" applyFill="1" applyBorder="1" applyAlignment="1">
      <alignment horizontal="right" vertical="center" indent="1"/>
    </xf>
    <xf numFmtId="165" fontId="7" fillId="6" borderId="9" xfId="15" applyNumberFormat="1" applyFont="1" applyFill="1" applyBorder="1" applyAlignment="1">
      <alignment horizontal="right" vertical="center" indent="1"/>
    </xf>
    <xf numFmtId="166" fontId="10" fillId="6" borderId="9" xfId="12" applyNumberFormat="1" applyFont="1" applyFill="1" applyBorder="1" applyAlignment="1">
      <alignment horizontal="right" vertical="center" indent="1"/>
    </xf>
    <xf numFmtId="165" fontId="7" fillId="5" borderId="8" xfId="15" applyNumberFormat="1" applyFont="1" applyFill="1" applyBorder="1" applyAlignment="1">
      <alignment horizontal="right" vertical="center" indent="1"/>
    </xf>
    <xf numFmtId="165" fontId="7" fillId="6" borderId="8" xfId="15" applyNumberFormat="1" applyFont="1" applyFill="1" applyBorder="1" applyAlignment="1">
      <alignment horizontal="right" vertical="center" indent="1"/>
    </xf>
    <xf numFmtId="3" fontId="7" fillId="5" borderId="18" xfId="7" applyNumberFormat="1" applyFont="1" applyFill="1" applyBorder="1" applyAlignment="1">
      <alignment horizontal="right" vertical="center" indent="1"/>
    </xf>
    <xf numFmtId="3" fontId="7" fillId="6" borderId="16" xfId="7" applyNumberFormat="1" applyFont="1" applyFill="1" applyBorder="1" applyAlignment="1">
      <alignment horizontal="right" vertical="center" indent="1"/>
    </xf>
    <xf numFmtId="3" fontId="7" fillId="5" borderId="46" xfId="15" applyNumberFormat="1" applyFont="1" applyFill="1" applyBorder="1">
      <alignment horizontal="right" vertical="center" indent="1"/>
    </xf>
    <xf numFmtId="3" fontId="7" fillId="5" borderId="46" xfId="7" applyNumberFormat="1" applyFont="1" applyFill="1" applyBorder="1" applyAlignment="1">
      <alignment horizontal="right" vertical="center" indent="1"/>
    </xf>
    <xf numFmtId="3" fontId="26" fillId="6" borderId="26" xfId="7" applyNumberFormat="1" applyFont="1" applyFill="1" applyBorder="1" applyAlignment="1">
      <alignment horizontal="right" vertical="center" indent="1"/>
    </xf>
    <xf numFmtId="3" fontId="7" fillId="5" borderId="15" xfId="15" applyNumberFormat="1" applyFont="1" applyFill="1" applyBorder="1" applyAlignment="1">
      <alignment horizontal="right" vertical="center" indent="1"/>
    </xf>
    <xf numFmtId="3" fontId="7" fillId="5" borderId="25" xfId="15" applyNumberFormat="1" applyFont="1" applyFill="1" applyBorder="1" applyAlignment="1">
      <alignment horizontal="right" vertical="center" indent="1"/>
    </xf>
    <xf numFmtId="3" fontId="10" fillId="5" borderId="15" xfId="12" applyNumberFormat="1" applyFont="1" applyFill="1" applyBorder="1" applyAlignment="1">
      <alignment horizontal="right" vertical="center" indent="1"/>
    </xf>
    <xf numFmtId="3" fontId="10" fillId="5" borderId="15" xfId="15" applyNumberFormat="1" applyFont="1" applyFill="1" applyBorder="1" applyAlignment="1">
      <alignment horizontal="right" vertical="center" indent="1"/>
    </xf>
    <xf numFmtId="3" fontId="10" fillId="5" borderId="25" xfId="12" applyNumberFormat="1" applyFont="1" applyFill="1" applyBorder="1" applyAlignment="1">
      <alignment horizontal="right" vertical="center" indent="1"/>
    </xf>
    <xf numFmtId="3" fontId="10" fillId="6" borderId="25" xfId="12" applyNumberFormat="1" applyFont="1" applyFill="1" applyBorder="1" applyAlignment="1">
      <alignment horizontal="right" vertical="center" indent="1"/>
    </xf>
    <xf numFmtId="3" fontId="7" fillId="6" borderId="46" xfId="15" applyNumberFormat="1" applyFont="1" applyFill="1" applyBorder="1">
      <alignment horizontal="right" vertical="center" indent="1"/>
    </xf>
    <xf numFmtId="3" fontId="26" fillId="6" borderId="15" xfId="15" applyNumberFormat="1" applyFont="1" applyFill="1" applyBorder="1">
      <alignment horizontal="right" vertical="center" indent="1"/>
    </xf>
    <xf numFmtId="0" fontId="21" fillId="6" borderId="9" xfId="11" applyFont="1" applyFill="1" applyBorder="1" applyAlignment="1">
      <alignment horizontal="center" vertical="center" wrapText="1"/>
    </xf>
    <xf numFmtId="0" fontId="21" fillId="6" borderId="8" xfId="11" applyFont="1" applyFill="1" applyBorder="1" applyAlignment="1">
      <alignment horizontal="center" vertical="center" wrapText="1"/>
    </xf>
    <xf numFmtId="0" fontId="21" fillId="5" borderId="8" xfId="11" applyFont="1" applyFill="1" applyBorder="1" applyAlignment="1">
      <alignment horizontal="center" vertical="center" wrapText="1"/>
    </xf>
    <xf numFmtId="0" fontId="26" fillId="5" borderId="31" xfId="8" applyFont="1" applyFill="1" applyBorder="1" applyAlignment="1">
      <alignment horizontal="center" vertical="center" wrapText="1" readingOrder="1"/>
    </xf>
    <xf numFmtId="49" fontId="7" fillId="5" borderId="31" xfId="8" applyNumberFormat="1" applyFont="1" applyFill="1" applyBorder="1" applyAlignment="1">
      <alignment horizontal="center" vertical="center" wrapText="1" readingOrder="1"/>
    </xf>
    <xf numFmtId="49" fontId="26" fillId="5" borderId="31" xfId="8" applyNumberFormat="1" applyFont="1" applyFill="1" applyBorder="1" applyAlignment="1">
      <alignment horizontal="center" vertical="center" wrapText="1" readingOrder="1"/>
    </xf>
    <xf numFmtId="166" fontId="7" fillId="5" borderId="30" xfId="12" applyNumberFormat="1" applyFont="1" applyFill="1" applyBorder="1">
      <alignment horizontal="right" vertical="center" indent="1"/>
    </xf>
    <xf numFmtId="166" fontId="7" fillId="6" borderId="24" xfId="7" applyNumberFormat="1" applyFont="1" applyFill="1" applyBorder="1" applyAlignment="1">
      <alignment horizontal="right" vertical="center" indent="1"/>
    </xf>
    <xf numFmtId="166" fontId="7" fillId="5" borderId="17" xfId="12" applyNumberFormat="1" applyFont="1" applyFill="1" applyBorder="1">
      <alignment horizontal="right" vertical="center" indent="1"/>
    </xf>
    <xf numFmtId="166" fontId="10" fillId="5" borderId="17" xfId="12" applyNumberFormat="1" applyFont="1" applyFill="1" applyBorder="1">
      <alignment horizontal="right" vertical="center" indent="1"/>
    </xf>
    <xf numFmtId="166" fontId="10" fillId="0" borderId="30" xfId="12" applyNumberFormat="1" applyFont="1" applyFill="1" applyBorder="1">
      <alignment horizontal="right" vertical="center" indent="1"/>
    </xf>
    <xf numFmtId="0" fontId="7" fillId="0" borderId="38" xfId="11" applyFont="1" applyFill="1" applyBorder="1" applyAlignment="1">
      <alignment horizontal="center" vertical="center" wrapText="1"/>
    </xf>
    <xf numFmtId="166" fontId="10" fillId="0" borderId="8" xfId="12" applyNumberFormat="1" applyFont="1" applyFill="1" applyBorder="1" applyAlignment="1">
      <alignment horizontal="right" vertical="center" indent="1"/>
    </xf>
    <xf numFmtId="0" fontId="16" fillId="0" borderId="39" xfId="30" applyFont="1" applyFill="1" applyBorder="1" applyAlignment="1">
      <alignment horizontal="center" vertical="center" wrapText="1" readingOrder="2"/>
    </xf>
    <xf numFmtId="3" fontId="7" fillId="5" borderId="47" xfId="15" applyNumberFormat="1" applyFont="1" applyFill="1" applyBorder="1" applyAlignment="1">
      <alignment horizontal="right" vertical="center" indent="1"/>
    </xf>
    <xf numFmtId="166" fontId="7" fillId="5" borderId="47" xfId="15" applyNumberFormat="1" applyFont="1" applyFill="1" applyBorder="1" applyAlignment="1">
      <alignment horizontal="right" vertical="center" indent="1"/>
    </xf>
    <xf numFmtId="3" fontId="7" fillId="0" borderId="47" xfId="15" applyNumberFormat="1" applyFont="1" applyFill="1" applyBorder="1" applyAlignment="1">
      <alignment horizontal="right" vertical="center" indent="1"/>
    </xf>
    <xf numFmtId="3" fontId="10" fillId="0" borderId="8" xfId="12" applyNumberFormat="1" applyFont="1" applyFill="1" applyBorder="1" applyAlignment="1">
      <alignment horizontal="right" vertical="center" indent="1"/>
    </xf>
    <xf numFmtId="3" fontId="7" fillId="6" borderId="92" xfId="15" applyNumberFormat="1" applyFont="1" applyFill="1" applyBorder="1" applyAlignment="1">
      <alignment horizontal="right" vertical="center" indent="1"/>
    </xf>
    <xf numFmtId="3" fontId="7" fillId="5" borderId="15" xfId="15" applyNumberFormat="1" applyFont="1" applyFill="1" applyBorder="1">
      <alignment horizontal="right" vertical="center" indent="1"/>
    </xf>
    <xf numFmtId="3" fontId="26" fillId="6" borderId="24" xfId="7" applyNumberFormat="1" applyFont="1" applyFill="1" applyBorder="1" applyAlignment="1">
      <alignment horizontal="right" vertical="center" indent="1"/>
    </xf>
    <xf numFmtId="3" fontId="24" fillId="0" borderId="0" xfId="0" applyNumberFormat="1" applyFont="1" applyAlignment="1">
      <alignment vertical="center"/>
    </xf>
    <xf numFmtId="3" fontId="24" fillId="0" borderId="0" xfId="4" applyNumberFormat="1" applyFont="1" applyAlignment="1">
      <alignment vertical="center"/>
    </xf>
    <xf numFmtId="0" fontId="7" fillId="5" borderId="42" xfId="11" applyFont="1" applyFill="1" applyBorder="1" applyAlignment="1">
      <alignment horizontal="center" vertical="center" wrapText="1"/>
    </xf>
    <xf numFmtId="0" fontId="16" fillId="5" borderId="59" xfId="16" applyFont="1" applyFill="1" applyBorder="1" applyAlignment="1">
      <alignment horizontal="center" vertical="center" wrapText="1" readingOrder="2"/>
    </xf>
    <xf numFmtId="0" fontId="7" fillId="5" borderId="102" xfId="7" applyFont="1" applyFill="1" applyBorder="1" applyAlignment="1">
      <alignment horizontal="center" vertical="center" wrapText="1"/>
    </xf>
    <xf numFmtId="166" fontId="10" fillId="5" borderId="65" xfId="12" applyNumberFormat="1" applyFont="1" applyFill="1" applyBorder="1" applyAlignment="1">
      <alignment horizontal="right" vertical="center" indent="1"/>
    </xf>
    <xf numFmtId="3" fontId="10" fillId="0" borderId="0" xfId="4" applyNumberFormat="1" applyFont="1" applyAlignment="1">
      <alignment vertical="center"/>
    </xf>
    <xf numFmtId="0" fontId="21" fillId="5" borderId="29" xfId="7" applyFont="1" applyFill="1" applyBorder="1" applyAlignment="1">
      <alignment horizontal="center" vertical="center" wrapText="1"/>
    </xf>
    <xf numFmtId="165" fontId="7" fillId="5" borderId="29" xfId="7" applyNumberFormat="1" applyFont="1" applyFill="1" applyBorder="1" applyAlignment="1">
      <alignment horizontal="right" vertical="center" indent="1"/>
    </xf>
    <xf numFmtId="0" fontId="21" fillId="6" borderId="26" xfId="7" applyFont="1" applyFill="1" applyBorder="1" applyAlignment="1">
      <alignment horizontal="center" vertical="center" wrapText="1"/>
    </xf>
    <xf numFmtId="165" fontId="7" fillId="6" borderId="26" xfId="7" applyNumberFormat="1" applyFont="1" applyFill="1" applyBorder="1" applyAlignment="1">
      <alignment horizontal="right" vertical="center" indent="1"/>
    </xf>
    <xf numFmtId="0" fontId="7" fillId="6" borderId="26" xfId="7" applyFont="1" applyFill="1" applyBorder="1" applyAlignment="1">
      <alignment horizontal="center" vertical="center" wrapText="1"/>
    </xf>
    <xf numFmtId="0" fontId="10" fillId="0" borderId="0" xfId="35" applyFont="1" applyFill="1"/>
    <xf numFmtId="167" fontId="7" fillId="5" borderId="21" xfId="34" applyNumberFormat="1" applyFont="1" applyFill="1" applyBorder="1" applyAlignment="1" applyProtection="1">
      <alignment horizontal="center" vertical="center" wrapText="1" shrinkToFit="1"/>
    </xf>
    <xf numFmtId="167" fontId="7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7" fillId="5" borderId="18" xfId="34" applyFont="1" applyFill="1" applyBorder="1" applyAlignment="1">
      <alignment horizontal="center" vertical="center" wrapText="1"/>
    </xf>
    <xf numFmtId="0" fontId="10" fillId="5" borderId="8" xfId="34" applyFont="1" applyFill="1" applyBorder="1" applyAlignment="1">
      <alignment horizontal="center" vertical="center"/>
    </xf>
    <xf numFmtId="0" fontId="10" fillId="6" borderId="8" xfId="34" applyFont="1" applyFill="1" applyBorder="1" applyAlignment="1">
      <alignment horizontal="center" vertical="center"/>
    </xf>
    <xf numFmtId="0" fontId="10" fillId="5" borderId="23" xfId="34" applyFont="1" applyFill="1" applyBorder="1" applyAlignment="1">
      <alignment horizontal="center" vertical="center"/>
    </xf>
    <xf numFmtId="0" fontId="7" fillId="0" borderId="0" xfId="35" applyFont="1" applyFill="1"/>
    <xf numFmtId="0" fontId="10" fillId="0" borderId="0" xfId="35" applyFont="1" applyFill="1" applyAlignment="1">
      <alignment horizontal="center"/>
    </xf>
    <xf numFmtId="0" fontId="7" fillId="6" borderId="0" xfId="35" applyFont="1" applyFill="1" applyBorder="1" applyAlignment="1">
      <alignment horizontal="left" vertical="center"/>
    </xf>
    <xf numFmtId="0" fontId="24" fillId="0" borderId="0" xfId="35" applyFont="1" applyFill="1"/>
    <xf numFmtId="0" fontId="7" fillId="0" borderId="0" xfId="35" applyFont="1" applyFill="1" applyAlignment="1">
      <alignment horizontal="center" vertical="center"/>
    </xf>
    <xf numFmtId="0" fontId="10" fillId="5" borderId="8" xfId="35" applyFont="1" applyFill="1" applyBorder="1" applyAlignment="1">
      <alignment horizontal="right" vertical="center" indent="1"/>
    </xf>
    <xf numFmtId="0" fontId="16" fillId="0" borderId="0" xfId="4" applyFont="1" applyAlignment="1">
      <alignment horizontal="center" vertical="center" readingOrder="1"/>
    </xf>
    <xf numFmtId="0" fontId="16" fillId="6" borderId="0" xfId="35" applyFont="1" applyFill="1" applyBorder="1" applyAlignment="1">
      <alignment horizontal="right" vertical="center"/>
    </xf>
    <xf numFmtId="0" fontId="10" fillId="0" borderId="13" xfId="0" applyFont="1" applyBorder="1" applyAlignment="1">
      <alignment vertical="center" wrapText="1"/>
    </xf>
    <xf numFmtId="0" fontId="10" fillId="0" borderId="0" xfId="35" applyFont="1" applyFill="1" applyAlignment="1"/>
    <xf numFmtId="0" fontId="7" fillId="6" borderId="0" xfId="3" applyFont="1" applyFill="1">
      <alignment horizontal="left" vertical="center"/>
    </xf>
    <xf numFmtId="0" fontId="16" fillId="6" borderId="0" xfId="14" applyFont="1" applyFill="1">
      <alignment horizontal="right" vertical="center"/>
    </xf>
    <xf numFmtId="0" fontId="25" fillId="6" borderId="0" xfId="0" applyFont="1" applyFill="1"/>
    <xf numFmtId="0" fontId="25" fillId="6" borderId="0" xfId="0" applyFont="1" applyFill="1" applyAlignment="1">
      <alignment horizontal="right"/>
    </xf>
    <xf numFmtId="0" fontId="7" fillId="6" borderId="0" xfId="28" applyFont="1" applyFill="1">
      <alignment horizontal="left" vertical="center"/>
    </xf>
    <xf numFmtId="0" fontId="16" fillId="6" borderId="0" xfId="4" applyFont="1" applyFill="1" applyAlignment="1">
      <alignment vertical="center"/>
    </xf>
    <xf numFmtId="0" fontId="11" fillId="6" borderId="0" xfId="14" applyFont="1" applyFill="1">
      <alignment horizontal="right" vertical="center"/>
    </xf>
    <xf numFmtId="0" fontId="7" fillId="6" borderId="0" xfId="13" applyFont="1" applyFill="1">
      <alignment horizontal="left" vertical="center"/>
    </xf>
    <xf numFmtId="0" fontId="16" fillId="6" borderId="0" xfId="0" applyFont="1" applyFill="1" applyAlignment="1">
      <alignment vertical="center"/>
    </xf>
    <xf numFmtId="0" fontId="11" fillId="6" borderId="0" xfId="5" applyFont="1" applyFill="1">
      <alignment horizontal="right" vertical="center"/>
    </xf>
    <xf numFmtId="0" fontId="25" fillId="6" borderId="0" xfId="0" applyFont="1" applyFill="1" applyAlignment="1">
      <alignment horizontal="center"/>
    </xf>
    <xf numFmtId="0" fontId="25" fillId="6" borderId="0" xfId="0" applyFont="1" applyFill="1" applyAlignment="1"/>
    <xf numFmtId="0" fontId="16" fillId="6" borderId="0" xfId="5" applyFont="1" applyFill="1" applyAlignment="1">
      <alignment horizontal="right" vertical="center" readingOrder="2"/>
    </xf>
    <xf numFmtId="0" fontId="10" fillId="0" borderId="0" xfId="0" applyFont="1" applyAlignment="1">
      <alignment horizontal="right" vertical="center" readingOrder="2"/>
    </xf>
    <xf numFmtId="0" fontId="16" fillId="6" borderId="0" xfId="5" applyFont="1" applyFill="1">
      <alignment horizontal="right" vertical="center"/>
    </xf>
    <xf numFmtId="0" fontId="7" fillId="5" borderId="58" xfId="11" applyFont="1" applyFill="1" applyBorder="1" applyAlignment="1">
      <alignment horizontal="center" vertical="center" wrapText="1"/>
    </xf>
    <xf numFmtId="0" fontId="25" fillId="6" borderId="0" xfId="0" applyFont="1" applyFill="1" applyAlignment="1">
      <alignment wrapText="1"/>
    </xf>
    <xf numFmtId="0" fontId="25" fillId="6" borderId="0" xfId="4" applyFont="1" applyFill="1" applyAlignment="1"/>
    <xf numFmtId="0" fontId="25" fillId="6" borderId="0" xfId="4" applyFont="1" applyFill="1" applyAlignment="1">
      <alignment wrapText="1"/>
    </xf>
    <xf numFmtId="0" fontId="7" fillId="6" borderId="25" xfId="8" applyFont="1" applyFill="1" applyBorder="1" applyAlignment="1">
      <alignment horizontal="center" vertical="center" wrapText="1" readingOrder="1"/>
    </xf>
    <xf numFmtId="0" fontId="7" fillId="5" borderId="25" xfId="8" applyFont="1" applyFill="1" applyBorder="1" applyAlignment="1">
      <alignment horizontal="center" vertical="center" wrapText="1" readingOrder="1"/>
    </xf>
    <xf numFmtId="0" fontId="7" fillId="5" borderId="25" xfId="30" applyFont="1" applyFill="1" applyBorder="1" applyAlignment="1">
      <alignment horizontal="center" vertical="center" wrapText="1" readingOrder="1"/>
    </xf>
    <xf numFmtId="0" fontId="7" fillId="6" borderId="25" xfId="30" applyFont="1" applyFill="1" applyBorder="1" applyAlignment="1">
      <alignment horizontal="center" vertical="center" wrapText="1" readingOrder="1"/>
    </xf>
    <xf numFmtId="0" fontId="10" fillId="6" borderId="0" xfId="0" applyFont="1" applyFill="1" applyAlignment="1">
      <alignment vertical="center"/>
    </xf>
    <xf numFmtId="166" fontId="7" fillId="6" borderId="92" xfId="15" applyNumberFormat="1" applyFont="1" applyFill="1" applyBorder="1" applyAlignment="1">
      <alignment horizontal="right" vertical="center" indent="1"/>
    </xf>
    <xf numFmtId="0" fontId="7" fillId="0" borderId="36" xfId="11" applyFont="1" applyFill="1" applyBorder="1" applyAlignment="1">
      <alignment horizontal="center" vertical="center" wrapText="1"/>
    </xf>
    <xf numFmtId="166" fontId="10" fillId="0" borderId="9" xfId="12" applyNumberFormat="1" applyFont="1" applyFill="1" applyBorder="1" applyAlignment="1">
      <alignment horizontal="right" vertical="center" indent="1"/>
    </xf>
    <xf numFmtId="16" fontId="16" fillId="0" borderId="37" xfId="30" applyNumberFormat="1" applyFont="1" applyFill="1" applyBorder="1" applyAlignment="1">
      <alignment horizontal="center" vertical="center" wrapText="1" readingOrder="2"/>
    </xf>
    <xf numFmtId="166" fontId="7" fillId="5" borderId="104" xfId="15" applyNumberFormat="1" applyFont="1" applyFill="1" applyBorder="1" applyAlignment="1">
      <alignment horizontal="right" vertical="center" indent="1"/>
    </xf>
    <xf numFmtId="0" fontId="31" fillId="6" borderId="0" xfId="0" applyFont="1" applyFill="1"/>
    <xf numFmtId="0" fontId="31" fillId="6" borderId="0" xfId="0" applyFont="1" applyFill="1" applyAlignment="1">
      <alignment horizontal="right"/>
    </xf>
    <xf numFmtId="0" fontId="7" fillId="6" borderId="30" xfId="30" applyFont="1" applyFill="1" applyBorder="1">
      <alignment horizontal="right" vertical="center" wrapText="1" indent="1" readingOrder="2"/>
    </xf>
    <xf numFmtId="0" fontId="7" fillId="5" borderId="16" xfId="30" applyFont="1" applyFill="1" applyBorder="1">
      <alignment horizontal="right" vertical="center" wrapText="1" indent="1" readingOrder="2"/>
    </xf>
    <xf numFmtId="0" fontId="18" fillId="6" borderId="0" xfId="0" applyFont="1" applyFill="1"/>
    <xf numFmtId="0" fontId="18" fillId="6" borderId="0" xfId="0" applyFont="1" applyFill="1" applyAlignment="1">
      <alignment horizontal="right"/>
    </xf>
    <xf numFmtId="0" fontId="24" fillId="0" borderId="0" xfId="0" applyFont="1" applyAlignment="1">
      <alignment vertical="center" wrapText="1"/>
    </xf>
    <xf numFmtId="3" fontId="7" fillId="6" borderId="26" xfId="15" applyNumberFormat="1" applyFont="1" applyFill="1" applyBorder="1">
      <alignment horizontal="right" vertical="center" indent="1"/>
    </xf>
    <xf numFmtId="3" fontId="16" fillId="0" borderId="0" xfId="4" applyNumberFormat="1" applyFont="1" applyAlignment="1">
      <alignment vertical="center"/>
    </xf>
    <xf numFmtId="0" fontId="7" fillId="5" borderId="46" xfId="30" applyFont="1" applyFill="1" applyBorder="1" applyAlignment="1">
      <alignment horizontal="center" vertical="center" wrapText="1" readingOrder="1"/>
    </xf>
    <xf numFmtId="0" fontId="7" fillId="6" borderId="16" xfId="30" applyFont="1" applyFill="1" applyBorder="1" applyAlignment="1">
      <alignment horizontal="center" vertical="center" wrapText="1" readingOrder="1"/>
    </xf>
    <xf numFmtId="0" fontId="7" fillId="5" borderId="15" xfId="11" applyFont="1" applyFill="1" applyBorder="1" applyAlignment="1">
      <alignment horizontal="center" vertical="center" wrapText="1" readingOrder="1"/>
    </xf>
    <xf numFmtId="0" fontId="7" fillId="5" borderId="46" xfId="11" applyFont="1" applyFill="1" applyBorder="1" applyAlignment="1">
      <alignment horizontal="center" vertical="center" wrapText="1" readingOrder="1"/>
    </xf>
    <xf numFmtId="0" fontId="10" fillId="6" borderId="0" xfId="35" applyFont="1" applyFill="1"/>
    <xf numFmtId="0" fontId="10" fillId="5" borderId="0" xfId="35" applyFont="1" applyFill="1"/>
    <xf numFmtId="0" fontId="10" fillId="6" borderId="9" xfId="34" applyFont="1" applyFill="1" applyBorder="1" applyAlignment="1">
      <alignment horizontal="center" vertical="center"/>
    </xf>
    <xf numFmtId="0" fontId="7" fillId="6" borderId="0" xfId="35" applyFont="1" applyFill="1"/>
    <xf numFmtId="0" fontId="7" fillId="5" borderId="0" xfId="35" applyFont="1" applyFill="1"/>
    <xf numFmtId="0" fontId="29" fillId="6" borderId="0" xfId="35" applyFont="1" applyFill="1" applyAlignment="1">
      <alignment horizontal="center" vertical="center"/>
    </xf>
    <xf numFmtId="0" fontId="11" fillId="6" borderId="0" xfId="35" applyFont="1" applyFill="1" applyAlignment="1">
      <alignment horizontal="center" vertical="center"/>
    </xf>
    <xf numFmtId="0" fontId="44" fillId="6" borderId="0" xfId="35" applyFont="1" applyFill="1"/>
    <xf numFmtId="0" fontId="10" fillId="6" borderId="0" xfId="35" applyFont="1" applyFill="1" applyAlignment="1">
      <alignment horizontal="center"/>
    </xf>
    <xf numFmtId="0" fontId="7" fillId="6" borderId="0" xfId="35" applyFont="1" applyFill="1" applyAlignment="1">
      <alignment horizontal="center" vertical="center"/>
    </xf>
    <xf numFmtId="0" fontId="10" fillId="6" borderId="0" xfId="35" applyFont="1" applyFill="1" applyAlignment="1"/>
    <xf numFmtId="0" fontId="10" fillId="6" borderId="47" xfId="34" applyFont="1" applyFill="1" applyBorder="1" applyAlignment="1">
      <alignment horizontal="center" vertical="center"/>
    </xf>
    <xf numFmtId="0" fontId="7" fillId="6" borderId="8" xfId="34" applyFont="1" applyFill="1" applyBorder="1" applyAlignment="1">
      <alignment horizontal="center" vertical="center"/>
    </xf>
    <xf numFmtId="0" fontId="26" fillId="5" borderId="46" xfId="16" applyFont="1" applyFill="1" applyBorder="1" applyAlignment="1">
      <alignment horizontal="center" vertical="center" wrapText="1" readingOrder="2"/>
    </xf>
    <xf numFmtId="0" fontId="26" fillId="5" borderId="15" xfId="16" applyFont="1" applyFill="1" applyBorder="1" applyAlignment="1">
      <alignment horizontal="center" vertical="center" wrapText="1" readingOrder="2"/>
    </xf>
    <xf numFmtId="3" fontId="10" fillId="5" borderId="17" xfId="12" applyNumberFormat="1" applyFont="1" applyFill="1" applyBorder="1" applyAlignment="1">
      <alignment horizontal="right" vertical="center" indent="1"/>
    </xf>
    <xf numFmtId="166" fontId="7" fillId="5" borderId="18" xfId="15" applyNumberFormat="1" applyFont="1" applyFill="1" applyBorder="1" applyAlignment="1">
      <alignment horizontal="right" vertical="center" indent="1"/>
    </xf>
    <xf numFmtId="166" fontId="7" fillId="5" borderId="18" xfId="7" applyNumberFormat="1" applyFont="1" applyFill="1" applyBorder="1" applyAlignment="1">
      <alignment horizontal="right" vertical="center" indent="1"/>
    </xf>
    <xf numFmtId="0" fontId="37" fillId="6" borderId="17" xfId="11" applyFont="1" applyFill="1" applyBorder="1" applyAlignment="1">
      <alignment horizontal="center" vertical="center" wrapText="1"/>
    </xf>
    <xf numFmtId="3" fontId="7" fillId="6" borderId="26" xfId="15" applyNumberFormat="1" applyFont="1" applyFill="1" applyBorder="1" applyAlignment="1">
      <alignment horizontal="right" vertical="center" indent="1"/>
    </xf>
    <xf numFmtId="0" fontId="37" fillId="5" borderId="46" xfId="11" applyFont="1" applyFill="1" applyBorder="1" applyAlignment="1">
      <alignment horizontal="center" vertical="center" wrapText="1"/>
    </xf>
    <xf numFmtId="0" fontId="37" fillId="5" borderId="15" xfId="11" applyFont="1" applyFill="1" applyBorder="1" applyAlignment="1">
      <alignment horizontal="center" vertical="center" wrapText="1"/>
    </xf>
    <xf numFmtId="3" fontId="10" fillId="6" borderId="0" xfId="15" applyNumberFormat="1" applyFont="1" applyFill="1" applyBorder="1" applyAlignment="1">
      <alignment horizontal="right" vertical="center" indent="1"/>
    </xf>
    <xf numFmtId="0" fontId="26" fillId="6" borderId="108" xfId="16" applyFont="1" applyFill="1" applyBorder="1" applyAlignment="1">
      <alignment horizontal="center" vertical="center" wrapText="1" readingOrder="2"/>
    </xf>
    <xf numFmtId="0" fontId="26" fillId="5" borderId="42" xfId="16" applyFont="1" applyFill="1" applyBorder="1" applyAlignment="1">
      <alignment horizontal="center" vertical="center" wrapText="1" readingOrder="2"/>
    </xf>
    <xf numFmtId="0" fontId="26" fillId="5" borderId="108" xfId="16" applyFont="1" applyFill="1" applyBorder="1" applyAlignment="1">
      <alignment horizontal="center" vertical="center" wrapText="1" readingOrder="2"/>
    </xf>
    <xf numFmtId="165" fontId="7" fillId="5" borderId="17" xfId="0" applyNumberFormat="1" applyFont="1" applyFill="1" applyBorder="1" applyAlignment="1">
      <alignment horizontal="right" vertical="center" indent="1"/>
    </xf>
    <xf numFmtId="0" fontId="6" fillId="5" borderId="18" xfId="7" applyFont="1" applyFill="1" applyBorder="1" applyAlignment="1">
      <alignment horizontal="center" vertical="center" wrapText="1"/>
    </xf>
    <xf numFmtId="0" fontId="26" fillId="5" borderId="31" xfId="8" applyFont="1" applyFill="1" applyBorder="1" applyAlignment="1">
      <alignment horizontal="center" vertical="center" wrapText="1" readingOrder="1"/>
    </xf>
    <xf numFmtId="3" fontId="10" fillId="6" borderId="47" xfId="15" applyNumberFormat="1" applyFont="1" applyFill="1" applyBorder="1" applyAlignment="1">
      <alignment horizontal="right" vertical="center" indent="1"/>
    </xf>
    <xf numFmtId="3" fontId="10" fillId="5" borderId="47" xfId="15" applyNumberFormat="1" applyFont="1" applyFill="1" applyBorder="1" applyAlignment="1">
      <alignment horizontal="right" vertical="center" indent="1"/>
    </xf>
    <xf numFmtId="3" fontId="7" fillId="5" borderId="26" xfId="12" applyNumberFormat="1" applyFont="1" applyFill="1" applyBorder="1" applyAlignment="1">
      <alignment horizontal="right" vertical="center" indent="1"/>
    </xf>
    <xf numFmtId="3" fontId="7" fillId="5" borderId="9" xfId="15" applyNumberFormat="1" applyFont="1" applyFill="1" applyBorder="1" applyAlignment="1">
      <alignment horizontal="right" vertical="center" indent="1"/>
    </xf>
    <xf numFmtId="3" fontId="7" fillId="5" borderId="9" xfId="7" applyNumberFormat="1" applyFont="1" applyFill="1" applyBorder="1" applyAlignment="1">
      <alignment horizontal="right" vertical="center" indent="1"/>
    </xf>
    <xf numFmtId="0" fontId="21" fillId="5" borderId="8" xfId="7" applyFont="1" applyFill="1" applyBorder="1" applyAlignment="1">
      <alignment horizontal="center" vertical="center"/>
    </xf>
    <xf numFmtId="0" fontId="26" fillId="5" borderId="8" xfId="7" applyFont="1" applyFill="1" applyBorder="1" applyAlignment="1">
      <alignment horizontal="center" vertical="center"/>
    </xf>
    <xf numFmtId="0" fontId="21" fillId="5" borderId="23" xfId="7" applyFont="1" applyFill="1" applyBorder="1" applyAlignment="1">
      <alignment horizontal="center" vertical="center"/>
    </xf>
    <xf numFmtId="0" fontId="26" fillId="5" borderId="23" xfId="7" applyFont="1" applyFill="1" applyBorder="1" applyAlignment="1">
      <alignment horizontal="center" vertical="center"/>
    </xf>
    <xf numFmtId="0" fontId="21" fillId="6" borderId="23" xfId="11" applyFont="1" applyFill="1" applyBorder="1" applyAlignment="1">
      <alignment horizontal="center" vertical="center" wrapText="1"/>
    </xf>
    <xf numFmtId="3" fontId="7" fillId="6" borderId="23" xfId="0" applyNumberFormat="1" applyFont="1" applyFill="1" applyBorder="1" applyAlignment="1">
      <alignment horizontal="right" vertical="center" indent="1"/>
    </xf>
    <xf numFmtId="0" fontId="7" fillId="6" borderId="23" xfId="16" applyFont="1" applyFill="1" applyBorder="1" applyAlignment="1">
      <alignment horizontal="center" vertical="center" wrapText="1" readingOrder="2"/>
    </xf>
    <xf numFmtId="3" fontId="10" fillId="6" borderId="22" xfId="12" applyNumberFormat="1" applyFont="1" applyFill="1" applyBorder="1" applyAlignment="1">
      <alignment horizontal="right" vertical="center" indent="1"/>
    </xf>
    <xf numFmtId="3" fontId="7" fillId="5" borderId="24" xfId="12" applyNumberFormat="1" applyFont="1" applyFill="1" applyBorder="1" applyAlignment="1">
      <alignment horizontal="right" vertical="center" indent="1"/>
    </xf>
    <xf numFmtId="165" fontId="7" fillId="6" borderId="11" xfId="15" applyNumberFormat="1" applyFont="1" applyFill="1" applyBorder="1" applyAlignment="1">
      <alignment horizontal="right" vertical="center" indent="1"/>
    </xf>
    <xf numFmtId="166" fontId="10" fillId="6" borderId="11" xfId="33" applyNumberFormat="1" applyFont="1" applyFill="1" applyBorder="1" applyAlignment="1">
      <alignment horizontal="right" vertical="center" indent="1"/>
    </xf>
    <xf numFmtId="1" fontId="7" fillId="5" borderId="18" xfId="7" applyNumberFormat="1" applyFont="1" applyFill="1" applyBorder="1" applyAlignment="1">
      <alignment horizontal="right" vertical="center" indent="1"/>
    </xf>
    <xf numFmtId="166" fontId="7" fillId="5" borderId="18" xfId="33" applyNumberFormat="1" applyFont="1" applyFill="1" applyBorder="1" applyAlignment="1">
      <alignment horizontal="right" vertical="center" indent="1"/>
    </xf>
    <xf numFmtId="49" fontId="6" fillId="5" borderId="19" xfId="34" applyNumberFormat="1" applyFont="1" applyFill="1" applyBorder="1" applyAlignment="1">
      <alignment horizontal="center" vertical="center" wrapText="1"/>
    </xf>
    <xf numFmtId="49" fontId="6" fillId="5" borderId="18" xfId="34" applyNumberFormat="1" applyFont="1" applyFill="1" applyBorder="1" applyAlignment="1">
      <alignment horizontal="center" vertical="center" wrapText="1"/>
    </xf>
    <xf numFmtId="0" fontId="6" fillId="5" borderId="18" xfId="34" applyFont="1" applyFill="1" applyBorder="1" applyAlignment="1">
      <alignment horizontal="center" vertical="center" wrapText="1"/>
    </xf>
    <xf numFmtId="0" fontId="5" fillId="0" borderId="0" xfId="35" applyFont="1" applyFill="1" applyBorder="1" applyAlignment="1">
      <alignment horizontal="center" vertical="center" wrapText="1"/>
    </xf>
    <xf numFmtId="165" fontId="35" fillId="4" borderId="0" xfId="0" applyNumberFormat="1" applyFont="1" applyFill="1" applyAlignment="1">
      <alignment horizontal="center" vertical="center"/>
    </xf>
    <xf numFmtId="3" fontId="16" fillId="0" borderId="0" xfId="0" applyNumberFormat="1" applyFont="1" applyAlignment="1">
      <alignment vertical="center"/>
    </xf>
    <xf numFmtId="0" fontId="10" fillId="6" borderId="47" xfId="35" applyFont="1" applyFill="1" applyBorder="1" applyAlignment="1">
      <alignment horizontal="right" vertical="center" indent="1"/>
    </xf>
    <xf numFmtId="0" fontId="33" fillId="6" borderId="49" xfId="36" applyFont="1" applyFill="1" applyBorder="1" applyAlignment="1">
      <alignment horizontal="left" vertical="center" wrapText="1" indent="1"/>
    </xf>
    <xf numFmtId="0" fontId="33" fillId="5" borderId="38" xfId="36" applyFont="1" applyFill="1" applyBorder="1" applyAlignment="1">
      <alignment horizontal="left" vertical="center" wrapText="1" indent="1"/>
    </xf>
    <xf numFmtId="0" fontId="7" fillId="6" borderId="47" xfId="35" applyFont="1" applyFill="1" applyBorder="1" applyAlignment="1">
      <alignment horizontal="right" vertical="center" indent="1"/>
    </xf>
    <xf numFmtId="0" fontId="7" fillId="5" borderId="8" xfId="35" applyFont="1" applyFill="1" applyBorder="1" applyAlignment="1">
      <alignment horizontal="right" vertical="center" indent="1"/>
    </xf>
    <xf numFmtId="0" fontId="10" fillId="6" borderId="47" xfId="36" applyFont="1" applyFill="1" applyBorder="1" applyAlignment="1">
      <alignment horizontal="right" vertical="center" indent="1"/>
    </xf>
    <xf numFmtId="0" fontId="10" fillId="5" borderId="8" xfId="36" applyFont="1" applyFill="1" applyBorder="1" applyAlignment="1">
      <alignment horizontal="right" vertical="center" indent="1"/>
    </xf>
    <xf numFmtId="0" fontId="21" fillId="5" borderId="47" xfId="7" applyFont="1" applyFill="1" applyBorder="1" applyAlignment="1">
      <alignment horizontal="center" vertical="center"/>
    </xf>
    <xf numFmtId="3" fontId="7" fillId="5" borderId="47" xfId="7" applyNumberFormat="1" applyFont="1" applyFill="1" applyBorder="1" applyAlignment="1">
      <alignment horizontal="right" vertical="center" indent="1"/>
    </xf>
    <xf numFmtId="0" fontId="26" fillId="5" borderId="47" xfId="7" applyFont="1" applyFill="1" applyBorder="1" applyAlignment="1">
      <alignment horizontal="center" vertical="center"/>
    </xf>
    <xf numFmtId="3" fontId="7" fillId="5" borderId="24" xfId="7" applyNumberFormat="1" applyFont="1" applyFill="1" applyBorder="1" applyAlignment="1">
      <alignment horizontal="right" vertical="center" indent="1"/>
    </xf>
    <xf numFmtId="3" fontId="7" fillId="6" borderId="26" xfId="7" applyNumberFormat="1" applyFont="1" applyFill="1" applyBorder="1" applyAlignment="1">
      <alignment horizontal="right" vertical="center" indent="1"/>
    </xf>
    <xf numFmtId="0" fontId="33" fillId="6" borderId="36" xfId="36" applyFont="1" applyFill="1" applyBorder="1" applyAlignment="1">
      <alignment horizontal="left" vertical="center" wrapText="1" indent="1"/>
    </xf>
    <xf numFmtId="0" fontId="10" fillId="6" borderId="9" xfId="36" applyFont="1" applyFill="1" applyBorder="1" applyAlignment="1">
      <alignment horizontal="right" vertical="center" indent="1"/>
    </xf>
    <xf numFmtId="0" fontId="10" fillId="6" borderId="9" xfId="35" applyFont="1" applyFill="1" applyBorder="1" applyAlignment="1">
      <alignment horizontal="right" vertical="center" indent="1"/>
    </xf>
    <xf numFmtId="0" fontId="7" fillId="6" borderId="9" xfId="35" applyFont="1" applyFill="1" applyBorder="1" applyAlignment="1">
      <alignment horizontal="right" vertical="center" indent="1"/>
    </xf>
    <xf numFmtId="165" fontId="11" fillId="0" borderId="0" xfId="0" applyNumberFormat="1" applyFont="1" applyAlignment="1">
      <alignment vertical="center"/>
    </xf>
    <xf numFmtId="0" fontId="7" fillId="6" borderId="26" xfId="12" applyFont="1" applyFill="1" applyBorder="1">
      <alignment horizontal="right" vertical="center" indent="1"/>
    </xf>
    <xf numFmtId="0" fontId="7" fillId="6" borderId="47" xfId="34" applyFont="1" applyFill="1" applyBorder="1" applyAlignment="1">
      <alignment vertical="center"/>
    </xf>
    <xf numFmtId="0" fontId="10" fillId="6" borderId="48" xfId="34" applyNumberFormat="1" applyFont="1" applyFill="1" applyBorder="1" applyAlignment="1">
      <alignment vertical="center"/>
    </xf>
    <xf numFmtId="0" fontId="10" fillId="6" borderId="47" xfId="34" applyNumberFormat="1" applyFont="1" applyFill="1" applyBorder="1" applyAlignment="1">
      <alignment vertical="center"/>
    </xf>
    <xf numFmtId="0" fontId="10" fillId="6" borderId="39" xfId="34" applyNumberFormat="1" applyFont="1" applyFill="1" applyBorder="1" applyAlignment="1">
      <alignment vertical="center"/>
    </xf>
    <xf numFmtId="0" fontId="10" fillId="6" borderId="8" xfId="34" applyNumberFormat="1" applyFont="1" applyFill="1" applyBorder="1" applyAlignment="1">
      <alignment vertical="center"/>
    </xf>
    <xf numFmtId="0" fontId="7" fillId="5" borderId="8" xfId="34" applyFont="1" applyFill="1" applyBorder="1" applyAlignment="1">
      <alignment vertical="center"/>
    </xf>
    <xf numFmtId="0" fontId="10" fillId="5" borderId="39" xfId="34" applyFont="1" applyFill="1" applyBorder="1" applyAlignment="1">
      <alignment vertical="center"/>
    </xf>
    <xf numFmtId="0" fontId="10" fillId="5" borderId="8" xfId="34" applyFont="1" applyFill="1" applyBorder="1" applyAlignment="1">
      <alignment vertical="center"/>
    </xf>
    <xf numFmtId="0" fontId="10" fillId="6" borderId="39" xfId="34" applyFont="1" applyFill="1" applyBorder="1" applyAlignment="1">
      <alignment vertical="center"/>
    </xf>
    <xf numFmtId="0" fontId="10" fillId="6" borderId="8" xfId="34" applyFont="1" applyFill="1" applyBorder="1" applyAlignment="1">
      <alignment vertical="center"/>
    </xf>
    <xf numFmtId="0" fontId="10" fillId="5" borderId="41" xfId="34" applyFont="1" applyFill="1" applyBorder="1" applyAlignment="1">
      <alignment vertical="center"/>
    </xf>
    <xf numFmtId="0" fontId="10" fillId="5" borderId="23" xfId="34" applyFont="1" applyFill="1" applyBorder="1" applyAlignment="1">
      <alignment vertical="center"/>
    </xf>
    <xf numFmtId="0" fontId="10" fillId="6" borderId="37" xfId="34" applyFont="1" applyFill="1" applyBorder="1" applyAlignment="1">
      <alignment vertical="center"/>
    </xf>
    <xf numFmtId="0" fontId="10" fillId="6" borderId="9" xfId="34" applyFont="1" applyFill="1" applyBorder="1" applyAlignment="1">
      <alignment vertical="center"/>
    </xf>
    <xf numFmtId="3" fontId="7" fillId="5" borderId="0" xfId="12" applyNumberFormat="1" applyFont="1" applyFill="1" applyBorder="1" applyAlignment="1">
      <alignment horizontal="right" vertical="center" indent="1"/>
    </xf>
    <xf numFmtId="3" fontId="24" fillId="0" borderId="0" xfId="4" applyNumberFormat="1" applyFont="1"/>
    <xf numFmtId="0" fontId="7" fillId="6" borderId="47" xfId="34" applyFont="1" applyFill="1" applyBorder="1" applyAlignment="1">
      <alignment horizontal="center" vertical="center"/>
    </xf>
    <xf numFmtId="0" fontId="10" fillId="5" borderId="11" xfId="34" applyFont="1" applyFill="1" applyBorder="1" applyAlignment="1">
      <alignment horizontal="center" vertical="center"/>
    </xf>
    <xf numFmtId="0" fontId="10" fillId="5" borderId="59" xfId="34" applyFont="1" applyFill="1" applyBorder="1" applyAlignment="1">
      <alignment vertical="center"/>
    </xf>
    <xf numFmtId="0" fontId="10" fillId="5" borderId="11" xfId="34" applyFont="1" applyFill="1" applyBorder="1" applyAlignment="1">
      <alignment vertical="center"/>
    </xf>
    <xf numFmtId="0" fontId="33" fillId="5" borderId="58" xfId="36" applyFont="1" applyFill="1" applyBorder="1" applyAlignment="1">
      <alignment horizontal="left" vertical="center" wrapText="1" indent="1"/>
    </xf>
    <xf numFmtId="0" fontId="7" fillId="5" borderId="11" xfId="35" applyFont="1" applyFill="1" applyBorder="1" applyAlignment="1">
      <alignment horizontal="right" vertical="center" indent="1"/>
    </xf>
    <xf numFmtId="0" fontId="10" fillId="5" borderId="11" xfId="35" applyFont="1" applyFill="1" applyBorder="1" applyAlignment="1">
      <alignment horizontal="right" vertical="center" indent="1"/>
    </xf>
    <xf numFmtId="0" fontId="10" fillId="5" borderId="11" xfId="36" applyFont="1" applyFill="1" applyBorder="1" applyAlignment="1">
      <alignment horizontal="right" vertical="center" indent="1"/>
    </xf>
    <xf numFmtId="0" fontId="7" fillId="6" borderId="18" xfId="36" applyFont="1" applyFill="1" applyBorder="1" applyAlignment="1">
      <alignment horizontal="right" vertical="center" indent="1"/>
    </xf>
    <xf numFmtId="166" fontId="10" fillId="5" borderId="24" xfId="12" applyNumberFormat="1" applyFont="1" applyFill="1" applyBorder="1" applyAlignment="1">
      <alignment horizontal="right" vertical="center" indent="1"/>
    </xf>
    <xf numFmtId="3" fontId="7" fillId="5" borderId="31" xfId="15" applyNumberFormat="1" applyFont="1" applyFill="1" applyBorder="1">
      <alignment horizontal="right" vertical="center" indent="1"/>
    </xf>
    <xf numFmtId="0" fontId="7" fillId="5" borderId="15" xfId="15" applyFont="1" applyFill="1" applyBorder="1" applyAlignment="1">
      <alignment horizontal="right" vertical="center" indent="1"/>
    </xf>
    <xf numFmtId="165" fontId="7" fillId="5" borderId="15" xfId="15" applyNumberFormat="1" applyFont="1" applyFill="1" applyBorder="1" applyAlignment="1">
      <alignment horizontal="right" vertical="center" indent="1"/>
    </xf>
    <xf numFmtId="165" fontId="10" fillId="5" borderId="15" xfId="15" applyNumberFormat="1" applyFont="1" applyFill="1" applyBorder="1" applyAlignment="1">
      <alignment horizontal="right" vertical="center" indent="1"/>
    </xf>
    <xf numFmtId="165" fontId="10" fillId="5" borderId="15" xfId="12" applyNumberFormat="1" applyFont="1" applyFill="1" applyBorder="1" applyAlignment="1">
      <alignment horizontal="right" vertical="center" indent="1"/>
    </xf>
    <xf numFmtId="0" fontId="7" fillId="5" borderId="24" xfId="7" applyFont="1" applyFill="1" applyBorder="1" applyAlignment="1">
      <alignment horizontal="right" vertical="center" indent="1"/>
    </xf>
    <xf numFmtId="0" fontId="7" fillId="6" borderId="17" xfId="15" applyFont="1" applyFill="1" applyBorder="1" applyAlignment="1">
      <alignment horizontal="right" vertical="center" indent="1"/>
    </xf>
    <xf numFmtId="165" fontId="7" fillId="6" borderId="17" xfId="15" applyNumberFormat="1" applyFont="1" applyFill="1" applyBorder="1" applyAlignment="1">
      <alignment horizontal="right" vertical="center" indent="1"/>
    </xf>
    <xf numFmtId="165" fontId="10" fillId="6" borderId="17" xfId="15" applyNumberFormat="1" applyFont="1" applyFill="1" applyBorder="1" applyAlignment="1">
      <alignment horizontal="right" vertical="center" indent="1"/>
    </xf>
    <xf numFmtId="0" fontId="10" fillId="6" borderId="17" xfId="12" applyFont="1" applyFill="1" applyBorder="1" applyAlignment="1">
      <alignment horizontal="right" vertical="center" indent="1"/>
    </xf>
    <xf numFmtId="165" fontId="10" fillId="6" borderId="17" xfId="12" applyNumberFormat="1" applyFont="1" applyFill="1" applyBorder="1" applyAlignment="1">
      <alignment horizontal="right" vertical="center" indent="1"/>
    </xf>
    <xf numFmtId="0" fontId="7" fillId="5" borderId="15" xfId="15" applyFont="1" applyFill="1" applyBorder="1">
      <alignment horizontal="right" vertical="center" indent="1"/>
    </xf>
    <xf numFmtId="0" fontId="7" fillId="5" borderId="17" xfId="15" applyFont="1" applyFill="1" applyBorder="1">
      <alignment horizontal="right" vertical="center" indent="1"/>
    </xf>
    <xf numFmtId="165" fontId="7" fillId="5" borderId="26" xfId="15" applyNumberFormat="1" applyFont="1" applyFill="1" applyBorder="1" applyAlignment="1">
      <alignment horizontal="right" vertical="center" indent="1"/>
    </xf>
    <xf numFmtId="165" fontId="7" fillId="5" borderId="18" xfId="7" applyNumberFormat="1" applyFont="1" applyFill="1" applyBorder="1" applyAlignment="1">
      <alignment horizontal="right" vertical="center" indent="1"/>
    </xf>
    <xf numFmtId="165" fontId="10" fillId="5" borderId="26" xfId="12" applyNumberFormat="1" applyFont="1" applyFill="1" applyBorder="1" applyAlignment="1">
      <alignment horizontal="right" vertical="center" indent="1"/>
    </xf>
    <xf numFmtId="3" fontId="10" fillId="5" borderId="11" xfId="15" applyNumberFormat="1" applyFont="1" applyFill="1" applyBorder="1" applyAlignment="1">
      <alignment horizontal="right" vertical="center" indent="1"/>
    </xf>
    <xf numFmtId="0" fontId="29" fillId="0" borderId="0" xfId="0" applyFont="1" applyAlignment="1">
      <alignment vertical="center" wrapText="1"/>
    </xf>
    <xf numFmtId="0" fontId="38" fillId="5" borderId="113" xfId="0" applyFont="1" applyFill="1" applyBorder="1" applyAlignment="1">
      <alignment horizontal="center" wrapText="1" readingOrder="1"/>
    </xf>
    <xf numFmtId="0" fontId="39" fillId="5" borderId="114" xfId="0" applyFont="1" applyFill="1" applyBorder="1" applyAlignment="1">
      <alignment horizontal="center" vertical="top" wrapText="1" readingOrder="1"/>
    </xf>
    <xf numFmtId="0" fontId="33" fillId="6" borderId="115" xfId="11" applyFont="1" applyFill="1" applyBorder="1">
      <alignment horizontal="left" vertical="center" wrapText="1" indent="1"/>
    </xf>
    <xf numFmtId="165" fontId="7" fillId="6" borderId="116" xfId="12" applyNumberFormat="1" applyFont="1" applyFill="1" applyBorder="1">
      <alignment horizontal="right" vertical="center" indent="1"/>
    </xf>
    <xf numFmtId="0" fontId="7" fillId="6" borderId="117" xfId="30" applyFont="1" applyFill="1" applyBorder="1">
      <alignment horizontal="right" vertical="center" wrapText="1" indent="1" readingOrder="2"/>
    </xf>
    <xf numFmtId="0" fontId="33" fillId="5" borderId="118" xfId="11" applyFont="1" applyFill="1" applyBorder="1">
      <alignment horizontal="left" vertical="center" wrapText="1" indent="1"/>
    </xf>
    <xf numFmtId="165" fontId="7" fillId="5" borderId="116" xfId="12" applyNumberFormat="1" applyFont="1" applyFill="1" applyBorder="1">
      <alignment horizontal="right" vertical="center" indent="1"/>
    </xf>
    <xf numFmtId="0" fontId="7" fillId="5" borderId="119" xfId="30" applyFont="1" applyFill="1" applyBorder="1">
      <alignment horizontal="right" vertical="center" wrapText="1" indent="1" readingOrder="2"/>
    </xf>
    <xf numFmtId="0" fontId="33" fillId="6" borderId="118" xfId="11" applyFont="1" applyFill="1" applyBorder="1">
      <alignment horizontal="left" vertical="center" wrapText="1" indent="1"/>
    </xf>
    <xf numFmtId="0" fontId="7" fillId="6" borderId="119" xfId="30" applyFont="1" applyFill="1" applyBorder="1">
      <alignment horizontal="right" vertical="center" wrapText="1" indent="1" readingOrder="2"/>
    </xf>
    <xf numFmtId="165" fontId="7" fillId="5" borderId="120" xfId="12" applyNumberFormat="1" applyFont="1" applyFill="1" applyBorder="1">
      <alignment horizontal="right" vertical="center" indent="1"/>
    </xf>
    <xf numFmtId="0" fontId="33" fillId="5" borderId="121" xfId="11" applyFont="1" applyFill="1" applyBorder="1">
      <alignment horizontal="left" vertical="center" wrapText="1" indent="1"/>
    </xf>
    <xf numFmtId="165" fontId="7" fillId="5" borderId="122" xfId="12" applyNumberFormat="1" applyFont="1" applyFill="1" applyBorder="1">
      <alignment horizontal="right" vertical="center" indent="1"/>
    </xf>
    <xf numFmtId="0" fontId="7" fillId="5" borderId="123" xfId="30" applyFont="1" applyFill="1" applyBorder="1">
      <alignment horizontal="right" vertical="center" wrapText="1" indent="1" readingOrder="2"/>
    </xf>
    <xf numFmtId="0" fontId="21" fillId="6" borderId="67" xfId="7" applyFont="1" applyFill="1" applyBorder="1" applyAlignment="1">
      <alignment horizontal="center" vertical="center"/>
    </xf>
    <xf numFmtId="165" fontId="26" fillId="6" borderId="26" xfId="7" applyNumberFormat="1" applyFont="1" applyFill="1" applyBorder="1" applyAlignment="1">
      <alignment horizontal="right" vertical="center" indent="1"/>
    </xf>
    <xf numFmtId="0" fontId="7" fillId="6" borderId="66" xfId="7" applyFont="1" applyFill="1" applyBorder="1" applyAlignment="1">
      <alignment horizontal="center" vertical="center"/>
    </xf>
    <xf numFmtId="0" fontId="7" fillId="5" borderId="0" xfId="11" applyFont="1" applyFill="1" applyBorder="1" applyAlignment="1">
      <alignment horizontal="center" vertical="center" wrapText="1"/>
    </xf>
    <xf numFmtId="0" fontId="16" fillId="5" borderId="0" xfId="11" applyFont="1" applyFill="1" applyBorder="1" applyAlignment="1">
      <alignment horizontal="center" vertical="center" wrapText="1" readingOrder="2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3" fontId="7" fillId="0" borderId="47" xfId="12" applyNumberFormat="1" applyFont="1" applyBorder="1" applyAlignment="1">
      <alignment horizontal="right" vertical="center" indent="1"/>
    </xf>
    <xf numFmtId="3" fontId="10" fillId="0" borderId="47" xfId="12" applyNumberFormat="1" applyFont="1" applyBorder="1" applyAlignment="1">
      <alignment horizontal="right" vertical="center" indent="1"/>
    </xf>
    <xf numFmtId="3" fontId="7" fillId="0" borderId="8" xfId="12" applyNumberFormat="1" applyFont="1" applyBorder="1" applyAlignment="1">
      <alignment horizontal="right" vertical="center" indent="1"/>
    </xf>
    <xf numFmtId="3" fontId="10" fillId="0" borderId="8" xfId="12" applyNumberFormat="1" applyFont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26" xfId="8" applyFont="1" applyFill="1" applyBorder="1">
      <alignment horizontal="center" vertical="center" wrapText="1"/>
    </xf>
    <xf numFmtId="0" fontId="7" fillId="5" borderId="26" xfId="8" applyFont="1" applyFill="1" applyBorder="1" applyAlignment="1">
      <alignment horizontal="center" vertical="center" wrapText="1" readingOrder="1"/>
    </xf>
    <xf numFmtId="0" fontId="7" fillId="5" borderId="26" xfId="7" applyFont="1" applyFill="1" applyBorder="1" applyAlignment="1">
      <alignment horizontal="center" vertical="center" wrapText="1"/>
    </xf>
    <xf numFmtId="0" fontId="7" fillId="6" borderId="0" xfId="3" applyFont="1" applyFill="1">
      <alignment horizontal="left" vertical="center"/>
    </xf>
    <xf numFmtId="0" fontId="25" fillId="6" borderId="0" xfId="0" applyFont="1" applyFill="1" applyAlignment="1">
      <alignment horizontal="center"/>
    </xf>
    <xf numFmtId="0" fontId="7" fillId="5" borderId="29" xfId="7" applyFont="1" applyFill="1" applyBorder="1" applyAlignment="1">
      <alignment horizontal="center" vertical="center" wrapText="1"/>
    </xf>
    <xf numFmtId="0" fontId="7" fillId="6" borderId="31" xfId="11" applyFont="1" applyFill="1" applyBorder="1" applyAlignment="1">
      <alignment horizontal="center" vertical="center" wrapText="1"/>
    </xf>
    <xf numFmtId="2" fontId="10" fillId="6" borderId="31" xfId="12" applyNumberFormat="1" applyFont="1" applyFill="1" applyBorder="1" applyAlignment="1">
      <alignment horizontal="right" vertical="center" indent="1"/>
    </xf>
    <xf numFmtId="0" fontId="11" fillId="6" borderId="31" xfId="11" applyFont="1" applyFill="1" applyBorder="1" applyAlignment="1">
      <alignment horizontal="center" vertical="center" wrapText="1" readingOrder="2"/>
    </xf>
    <xf numFmtId="2" fontId="10" fillId="5" borderId="16" xfId="12" applyNumberFormat="1" applyFont="1" applyFill="1" applyBorder="1" applyAlignment="1">
      <alignment horizontal="right" vertical="center" indent="1"/>
    </xf>
    <xf numFmtId="0" fontId="11" fillId="5" borderId="16" xfId="11" applyFont="1" applyFill="1" applyBorder="1" applyAlignment="1">
      <alignment horizontal="center" vertical="center" wrapText="1" readingOrder="2"/>
    </xf>
    <xf numFmtId="0" fontId="21" fillId="6" borderId="26" xfId="11" applyFont="1" applyFill="1" applyBorder="1" applyAlignment="1">
      <alignment horizontal="center" vertical="center" wrapText="1"/>
    </xf>
    <xf numFmtId="0" fontId="26" fillId="5" borderId="26" xfId="8" applyFont="1" applyFill="1" applyBorder="1" applyAlignment="1">
      <alignment horizontal="center" vertical="center" wrapText="1"/>
    </xf>
    <xf numFmtId="0" fontId="7" fillId="6" borderId="56" xfId="0" applyFont="1" applyFill="1" applyBorder="1" applyAlignment="1">
      <alignment horizontal="center" vertical="center" wrapText="1"/>
    </xf>
    <xf numFmtId="165" fontId="7" fillId="6" borderId="31" xfId="0" applyNumberFormat="1" applyFont="1" applyFill="1" applyBorder="1" applyAlignment="1">
      <alignment horizontal="right" vertical="center" indent="1"/>
    </xf>
    <xf numFmtId="165" fontId="10" fillId="6" borderId="31" xfId="0" applyNumberFormat="1" applyFont="1" applyFill="1" applyBorder="1" applyAlignment="1">
      <alignment horizontal="right" vertical="center" indent="1"/>
    </xf>
    <xf numFmtId="0" fontId="16" fillId="6" borderId="57" xfId="0" applyFont="1" applyFill="1" applyBorder="1" applyAlignment="1">
      <alignment horizontal="center" vertical="center" wrapText="1" readingOrder="2"/>
    </xf>
    <xf numFmtId="0" fontId="7" fillId="6" borderId="108" xfId="0" applyFont="1" applyFill="1" applyBorder="1" applyAlignment="1">
      <alignment horizontal="center" vertical="center" wrapText="1"/>
    </xf>
    <xf numFmtId="165" fontId="7" fillId="6" borderId="15" xfId="0" applyNumberFormat="1" applyFont="1" applyFill="1" applyBorder="1" applyAlignment="1">
      <alignment horizontal="right" vertical="center" indent="1"/>
    </xf>
    <xf numFmtId="165" fontId="10" fillId="6" borderId="15" xfId="0" applyNumberFormat="1" applyFont="1" applyFill="1" applyBorder="1" applyAlignment="1">
      <alignment horizontal="right" vertical="center" indent="1"/>
    </xf>
    <xf numFmtId="0" fontId="16" fillId="6" borderId="112" xfId="0" applyFont="1" applyFill="1" applyBorder="1" applyAlignment="1">
      <alignment horizontal="center" vertical="center" wrapText="1" readingOrder="2"/>
    </xf>
    <xf numFmtId="0" fontId="7" fillId="5" borderId="21" xfId="8" applyFont="1" applyFill="1" applyBorder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11" fillId="5" borderId="18" xfId="8" applyFont="1" applyFill="1" applyBorder="1">
      <alignment horizontal="center" vertical="center" wrapText="1"/>
    </xf>
    <xf numFmtId="1" fontId="11" fillId="5" borderId="19" xfId="22" applyFont="1" applyFill="1" applyBorder="1">
      <alignment horizontal="center" vertical="center"/>
    </xf>
    <xf numFmtId="0" fontId="7" fillId="6" borderId="15" xfId="0" applyFont="1" applyFill="1" applyBorder="1" applyAlignment="1">
      <alignment horizontal="center" vertical="center" wrapText="1"/>
    </xf>
    <xf numFmtId="3" fontId="10" fillId="6" borderId="15" xfId="0" applyNumberFormat="1" applyFont="1" applyFill="1" applyBorder="1" applyAlignment="1">
      <alignment horizontal="right" vertical="center" indent="1"/>
    </xf>
    <xf numFmtId="0" fontId="16" fillId="6" borderId="15" xfId="0" applyFont="1" applyFill="1" applyBorder="1" applyAlignment="1">
      <alignment horizontal="center" vertical="center" wrapText="1" readingOrder="2"/>
    </xf>
    <xf numFmtId="0" fontId="21" fillId="5" borderId="18" xfId="8" applyFont="1" applyFill="1" applyBorder="1">
      <alignment horizontal="center" vertical="center" wrapText="1"/>
    </xf>
    <xf numFmtId="0" fontId="7" fillId="6" borderId="91" xfId="11" applyFont="1" applyFill="1" applyBorder="1" applyAlignment="1">
      <alignment horizontal="center" vertical="center" wrapText="1"/>
    </xf>
    <xf numFmtId="3" fontId="7" fillId="6" borderId="24" xfId="12" applyNumberFormat="1" applyFont="1" applyFill="1" applyBorder="1" applyAlignment="1">
      <alignment horizontal="right" vertical="center" indent="1"/>
    </xf>
    <xf numFmtId="3" fontId="10" fillId="6" borderId="24" xfId="12" applyNumberFormat="1" applyFont="1" applyFill="1" applyBorder="1" applyAlignment="1">
      <alignment horizontal="right" vertical="center" indent="1"/>
    </xf>
    <xf numFmtId="0" fontId="16" fillId="6" borderId="62" xfId="11" applyFont="1" applyFill="1" applyBorder="1" applyAlignment="1">
      <alignment horizontal="center" vertical="center" wrapText="1" readingOrder="2"/>
    </xf>
    <xf numFmtId="165" fontId="10" fillId="6" borderId="24" xfId="12" applyNumberFormat="1" applyFont="1" applyFill="1" applyBorder="1" applyAlignment="1">
      <alignment horizontal="right" vertical="center" indent="1"/>
    </xf>
    <xf numFmtId="165" fontId="10" fillId="5" borderId="8" xfId="12" applyNumberFormat="1" applyFont="1" applyFill="1" applyBorder="1" applyAlignment="1">
      <alignment horizontal="right" vertical="center" indent="1"/>
    </xf>
    <xf numFmtId="165" fontId="10" fillId="5" borderId="23" xfId="12" applyNumberFormat="1" applyFont="1" applyFill="1" applyBorder="1" applyAlignment="1">
      <alignment horizontal="right" vertical="center" indent="1"/>
    </xf>
    <xf numFmtId="0" fontId="20" fillId="5" borderId="26" xfId="8" applyFont="1" applyFill="1" applyBorder="1" applyAlignment="1">
      <alignment horizontal="center" vertical="center" wrapText="1" readingOrder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21" fillId="5" borderId="17" xfId="7" applyFont="1" applyFill="1" applyBorder="1" applyAlignment="1">
      <alignment horizontal="center" vertical="center" wrapText="1"/>
    </xf>
    <xf numFmtId="0" fontId="7" fillId="6" borderId="17" xfId="7" applyFont="1" applyFill="1" applyBorder="1" applyAlignment="1">
      <alignment horizontal="center" vertical="center"/>
    </xf>
    <xf numFmtId="0" fontId="7" fillId="6" borderId="16" xfId="16" applyFont="1" applyFill="1" applyBorder="1" applyAlignment="1">
      <alignment horizontal="center" vertical="center" wrapText="1" readingOrder="2"/>
    </xf>
    <xf numFmtId="0" fontId="7" fillId="5" borderId="16" xfId="16" applyFont="1" applyFill="1" applyBorder="1" applyAlignment="1">
      <alignment horizontal="center" vertical="center" wrapText="1" readingOrder="2"/>
    </xf>
    <xf numFmtId="3" fontId="7" fillId="5" borderId="30" xfId="12" applyNumberFormat="1" applyFont="1" applyFill="1" applyBorder="1" applyAlignment="1">
      <alignment horizontal="right" vertical="center" indent="1"/>
    </xf>
    <xf numFmtId="0" fontId="7" fillId="5" borderId="30" xfId="16" applyFont="1" applyFill="1" applyBorder="1" applyAlignment="1">
      <alignment horizontal="center" vertical="center" wrapText="1" readingOrder="2"/>
    </xf>
    <xf numFmtId="0" fontId="21" fillId="5" borderId="17" xfId="11" applyFont="1" applyFill="1" applyBorder="1" applyAlignment="1">
      <alignment horizontal="center" vertical="center" wrapText="1"/>
    </xf>
    <xf numFmtId="0" fontId="7" fillId="5" borderId="17" xfId="16" applyFont="1" applyFill="1" applyBorder="1" applyAlignment="1">
      <alignment horizontal="center" vertical="center" wrapText="1" readingOrder="2"/>
    </xf>
    <xf numFmtId="0" fontId="16" fillId="0" borderId="0" xfId="0" applyFont="1" applyAlignment="1">
      <alignment wrapText="1"/>
    </xf>
    <xf numFmtId="0" fontId="16" fillId="9" borderId="125" xfId="8" applyFont="1" applyFill="1" applyBorder="1" applyAlignment="1">
      <alignment horizontal="center" vertical="center" wrapText="1"/>
    </xf>
    <xf numFmtId="3" fontId="16" fillId="0" borderId="0" xfId="0" applyNumberFormat="1" applyFont="1"/>
    <xf numFmtId="0" fontId="7" fillId="10" borderId="126" xfId="11" applyFont="1" applyFill="1" applyBorder="1" applyAlignment="1">
      <alignment horizontal="left" vertical="center" wrapText="1" indent="1" readingOrder="1"/>
    </xf>
    <xf numFmtId="0" fontId="10" fillId="0" borderId="127" xfId="12" applyFont="1" applyBorder="1" applyAlignment="1">
      <alignment horizontal="center" vertical="center"/>
    </xf>
    <xf numFmtId="0" fontId="10" fillId="0" borderId="127" xfId="12" applyFont="1" applyBorder="1">
      <alignment horizontal="right" vertical="center" indent="1"/>
    </xf>
    <xf numFmtId="0" fontId="7" fillId="10" borderId="128" xfId="11" applyFont="1" applyFill="1" applyBorder="1" applyAlignment="1">
      <alignment horizontal="left" vertical="center" wrapText="1" indent="1" readingOrder="1"/>
    </xf>
    <xf numFmtId="3" fontId="10" fillId="0" borderId="127" xfId="12" applyNumberFormat="1" applyFont="1" applyBorder="1" applyAlignment="1">
      <alignment horizontal="center" vertical="center"/>
    </xf>
    <xf numFmtId="3" fontId="10" fillId="0" borderId="127" xfId="12" applyNumberFormat="1" applyFont="1" applyBorder="1">
      <alignment horizontal="right" vertical="center" indent="1"/>
    </xf>
    <xf numFmtId="3" fontId="7" fillId="5" borderId="16" xfId="12" applyNumberFormat="1" applyFont="1" applyFill="1" applyBorder="1" applyAlignment="1">
      <alignment horizontal="right" vertical="center" indent="1"/>
    </xf>
    <xf numFmtId="3" fontId="7" fillId="5" borderId="17" xfId="12" applyNumberFormat="1" applyFont="1" applyFill="1" applyBorder="1" applyAlignment="1">
      <alignment horizontal="right" vertical="center" indent="1"/>
    </xf>
    <xf numFmtId="0" fontId="10" fillId="0" borderId="0" xfId="0" applyFont="1" applyAlignment="1">
      <alignment wrapText="1"/>
    </xf>
    <xf numFmtId="0" fontId="6" fillId="6" borderId="21" xfId="7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21" fillId="6" borderId="30" xfId="7" applyFont="1" applyFill="1" applyBorder="1" applyAlignment="1">
      <alignment horizontal="center" vertical="center"/>
    </xf>
    <xf numFmtId="1" fontId="7" fillId="6" borderId="25" xfId="22" applyFont="1" applyFill="1" applyBorder="1" applyAlignment="1">
      <alignment horizontal="center" vertical="center" readingOrder="2"/>
    </xf>
    <xf numFmtId="0" fontId="7" fillId="6" borderId="26" xfId="30" applyFont="1" applyFill="1" applyBorder="1" applyAlignment="1">
      <alignment horizontal="center" vertical="center" wrapText="1" readingOrder="2"/>
    </xf>
    <xf numFmtId="0" fontId="7" fillId="5" borderId="26" xfId="30" applyFont="1" applyFill="1" applyBorder="1" applyAlignment="1">
      <alignment horizontal="center" vertical="center" wrapText="1" readingOrder="2"/>
    </xf>
    <xf numFmtId="0" fontId="7" fillId="5" borderId="26" xfId="7" applyFont="1" applyFill="1" applyBorder="1" applyAlignment="1">
      <alignment horizontal="right" vertical="center" wrapText="1" indent="1"/>
    </xf>
    <xf numFmtId="0" fontId="7" fillId="5" borderId="26" xfId="8" applyFont="1" applyFill="1" applyBorder="1" applyAlignment="1">
      <alignment horizontal="right" vertical="center" wrapText="1" indent="1"/>
    </xf>
    <xf numFmtId="0" fontId="7" fillId="6" borderId="25" xfId="7" applyFont="1" applyFill="1" applyBorder="1" applyAlignment="1">
      <alignment horizontal="right" vertical="center" wrapText="1" indent="1"/>
    </xf>
    <xf numFmtId="0" fontId="7" fillId="5" borderId="25" xfId="7" applyFont="1" applyFill="1" applyBorder="1" applyAlignment="1">
      <alignment horizontal="right" vertical="center" wrapText="1" indent="1"/>
    </xf>
    <xf numFmtId="0" fontId="7" fillId="6" borderId="26" xfId="7" applyFont="1" applyFill="1" applyBorder="1" applyAlignment="1">
      <alignment horizontal="right" vertical="center" wrapText="1" indent="1"/>
    </xf>
    <xf numFmtId="0" fontId="7" fillId="6" borderId="25" xfId="8" applyFont="1" applyFill="1" applyBorder="1" applyAlignment="1">
      <alignment horizontal="right" vertical="center" wrapText="1" indent="1"/>
    </xf>
    <xf numFmtId="0" fontId="7" fillId="5" borderId="25" xfId="8" applyFont="1" applyFill="1" applyBorder="1" applyAlignment="1">
      <alignment horizontal="right" vertical="center" wrapText="1" indent="1"/>
    </xf>
    <xf numFmtId="0" fontId="7" fillId="5" borderId="31" xfId="7" applyFont="1" applyFill="1" applyBorder="1" applyAlignment="1">
      <alignment horizontal="right" vertical="center" wrapText="1" indent="1"/>
    </xf>
    <xf numFmtId="0" fontId="7" fillId="6" borderId="26" xfId="8" applyFont="1" applyFill="1" applyBorder="1" applyAlignment="1">
      <alignment horizontal="right" vertical="center" wrapText="1" indent="1"/>
    </xf>
    <xf numFmtId="3" fontId="7" fillId="6" borderId="68" xfId="12" applyNumberFormat="1" applyFont="1" applyFill="1" applyBorder="1" applyAlignment="1">
      <alignment horizontal="right" vertical="center" indent="1"/>
    </xf>
    <xf numFmtId="0" fontId="26" fillId="6" borderId="68" xfId="16" applyFont="1" applyFill="1" applyBorder="1" applyAlignment="1">
      <alignment horizontal="center" vertical="center" wrapText="1" readingOrder="2"/>
    </xf>
    <xf numFmtId="0" fontId="26" fillId="5" borderId="31" xfId="7" applyFont="1" applyFill="1" applyBorder="1" applyAlignment="1">
      <alignment horizontal="center" vertical="center" wrapText="1" readingOrder="1"/>
    </xf>
    <xf numFmtId="0" fontId="7" fillId="6" borderId="15" xfId="11" applyFont="1" applyFill="1" applyBorder="1" applyAlignment="1">
      <alignment horizontal="center" vertical="center" wrapText="1" readingOrder="1"/>
    </xf>
    <xf numFmtId="3" fontId="10" fillId="6" borderId="15" xfId="33" applyNumberFormat="1" applyFont="1" applyFill="1" applyBorder="1" applyAlignment="1">
      <alignment horizontal="right" vertical="center" indent="1"/>
    </xf>
    <xf numFmtId="0" fontId="16" fillId="6" borderId="15" xfId="11" applyFont="1" applyFill="1" applyBorder="1" applyAlignment="1">
      <alignment horizontal="center" vertical="center" wrapText="1" readingOrder="2"/>
    </xf>
    <xf numFmtId="165" fontId="10" fillId="6" borderId="15" xfId="15" applyNumberFormat="1" applyFont="1" applyFill="1" applyBorder="1">
      <alignment horizontal="right" vertical="center" indent="1"/>
    </xf>
    <xf numFmtId="165" fontId="10" fillId="5" borderId="16" xfId="15" applyNumberFormat="1" applyFont="1" applyFill="1" applyBorder="1">
      <alignment horizontal="right" vertical="center" indent="1"/>
    </xf>
    <xf numFmtId="165" fontId="10" fillId="6" borderId="15" xfId="12" applyNumberFormat="1" applyFont="1" applyFill="1" applyBorder="1">
      <alignment horizontal="right" vertical="center" indent="1"/>
    </xf>
    <xf numFmtId="165" fontId="10" fillId="5" borderId="16" xfId="12" applyNumberFormat="1" applyFont="1" applyFill="1" applyBorder="1">
      <alignment horizontal="right" vertical="center" indent="1"/>
    </xf>
    <xf numFmtId="0" fontId="21" fillId="8" borderId="68" xfId="0" applyFont="1" applyFill="1" applyBorder="1" applyAlignment="1">
      <alignment horizontal="left" vertical="center" wrapText="1" indent="1" readingOrder="1"/>
    </xf>
    <xf numFmtId="0" fontId="21" fillId="7" borderId="68" xfId="0" applyFont="1" applyFill="1" applyBorder="1" applyAlignment="1">
      <alignment horizontal="left" vertical="center" wrapText="1" indent="1" readingOrder="1"/>
    </xf>
    <xf numFmtId="1" fontId="11" fillId="5" borderId="131" xfId="22" applyFont="1" applyFill="1" applyBorder="1" applyAlignment="1">
      <alignment horizontal="right" vertical="center" wrapText="1"/>
    </xf>
    <xf numFmtId="0" fontId="7" fillId="5" borderId="140" xfId="8" applyFont="1" applyFill="1" applyBorder="1" applyAlignment="1">
      <alignment horizontal="left" vertical="center" wrapText="1"/>
    </xf>
    <xf numFmtId="0" fontId="7" fillId="6" borderId="46" xfId="11" applyFont="1" applyFill="1" applyBorder="1" applyAlignment="1">
      <alignment horizontal="center" vertical="center" wrapText="1" readingOrder="1"/>
    </xf>
    <xf numFmtId="49" fontId="11" fillId="5" borderId="39" xfId="30" applyNumberFormat="1" applyFont="1" applyFill="1" applyBorder="1" applyAlignment="1">
      <alignment horizontal="center" vertical="center" wrapText="1" readingOrder="2"/>
    </xf>
    <xf numFmtId="0" fontId="7" fillId="5" borderId="29" xfId="8" applyFont="1" applyFill="1" applyBorder="1" applyAlignment="1">
      <alignment horizontal="center" wrapText="1" readingOrder="2"/>
    </xf>
    <xf numFmtId="0" fontId="7" fillId="5" borderId="46" xfId="7" applyFont="1" applyFill="1" applyBorder="1" applyAlignment="1">
      <alignment horizontal="center" vertical="center" wrapText="1" readingOrder="2"/>
    </xf>
    <xf numFmtId="0" fontId="7" fillId="6" borderId="30" xfId="7" applyFont="1" applyFill="1" applyBorder="1" applyAlignment="1">
      <alignment horizontal="center" vertical="center" wrapText="1" readingOrder="2"/>
    </xf>
    <xf numFmtId="0" fontId="21" fillId="6" borderId="16" xfId="7" applyFont="1" applyFill="1" applyBorder="1" applyAlignment="1">
      <alignment horizontal="center" vertical="center" wrapText="1"/>
    </xf>
    <xf numFmtId="0" fontId="21" fillId="5" borderId="16" xfId="7" applyFont="1" applyFill="1" applyBorder="1" applyAlignment="1">
      <alignment horizontal="center" vertical="center" wrapText="1"/>
    </xf>
    <xf numFmtId="0" fontId="21" fillId="5" borderId="46" xfId="7" applyFont="1" applyFill="1" applyBorder="1" applyAlignment="1">
      <alignment horizontal="center" vertical="center" wrapText="1"/>
    </xf>
    <xf numFmtId="0" fontId="21" fillId="6" borderId="16" xfId="7" applyFont="1" applyFill="1" applyBorder="1" applyAlignment="1">
      <alignment horizontal="center" vertical="center"/>
    </xf>
    <xf numFmtId="0" fontId="21" fillId="6" borderId="17" xfId="7" applyFont="1" applyFill="1" applyBorder="1" applyAlignment="1">
      <alignment horizontal="center" vertical="center"/>
    </xf>
    <xf numFmtId="0" fontId="21" fillId="5" borderId="31" xfId="7" applyFont="1" applyFill="1" applyBorder="1" applyAlignment="1">
      <alignment horizontal="center" vertical="top" wrapText="1"/>
    </xf>
    <xf numFmtId="0" fontId="21" fillId="5" borderId="31" xfId="8" applyFont="1" applyFill="1" applyBorder="1" applyAlignment="1">
      <alignment horizontal="center" vertical="top" wrapText="1" readingOrder="1"/>
    </xf>
    <xf numFmtId="3" fontId="7" fillId="6" borderId="18" xfId="12" applyNumberFormat="1" applyFont="1" applyFill="1" applyBorder="1" applyAlignment="1">
      <alignment horizontal="right" vertical="center" indent="1"/>
    </xf>
    <xf numFmtId="0" fontId="37" fillId="6" borderId="15" xfId="11" applyFont="1" applyFill="1" applyBorder="1" applyAlignment="1">
      <alignment horizontal="center" vertical="center" wrapText="1"/>
    </xf>
    <xf numFmtId="0" fontId="37" fillId="5" borderId="17" xfId="11" applyFont="1" applyFill="1" applyBorder="1" applyAlignment="1">
      <alignment horizontal="center" vertical="center" wrapText="1"/>
    </xf>
    <xf numFmtId="0" fontId="26" fillId="5" borderId="26" xfId="7" applyFont="1" applyFill="1" applyBorder="1" applyAlignment="1">
      <alignment horizontal="center" vertical="center" wrapText="1" readingOrder="1"/>
    </xf>
    <xf numFmtId="0" fontId="7" fillId="0" borderId="30" xfId="0" applyFont="1" applyFill="1" applyBorder="1" applyAlignment="1">
      <alignment horizontal="right" vertical="center" indent="1"/>
    </xf>
    <xf numFmtId="0" fontId="10" fillId="0" borderId="30" xfId="0" applyFont="1" applyFill="1" applyBorder="1" applyAlignment="1">
      <alignment horizontal="right" vertical="center" indent="1"/>
    </xf>
    <xf numFmtId="0" fontId="7" fillId="5" borderId="16" xfId="0" applyFont="1" applyFill="1" applyBorder="1" applyAlignment="1">
      <alignment horizontal="right" vertical="center" indent="1"/>
    </xf>
    <xf numFmtId="0" fontId="10" fillId="5" borderId="16" xfId="0" applyFont="1" applyFill="1" applyBorder="1" applyAlignment="1">
      <alignment horizontal="right" vertical="center" indent="1"/>
    </xf>
    <xf numFmtId="0" fontId="33" fillId="6" borderId="15" xfId="11" applyFont="1" applyFill="1" applyBorder="1" applyAlignment="1">
      <alignment horizontal="center" vertical="center" wrapText="1"/>
    </xf>
    <xf numFmtId="0" fontId="7" fillId="6" borderId="108" xfId="11" applyFont="1" applyFill="1" applyBorder="1" applyAlignment="1">
      <alignment horizontal="center" vertical="center" wrapText="1"/>
    </xf>
    <xf numFmtId="0" fontId="7" fillId="5" borderId="44" xfId="11" applyFont="1" applyFill="1" applyBorder="1" applyAlignment="1">
      <alignment horizontal="center" vertical="center" wrapText="1"/>
    </xf>
    <xf numFmtId="0" fontId="26" fillId="5" borderId="140" xfId="8" applyFont="1" applyFill="1" applyBorder="1" applyAlignment="1">
      <alignment horizontal="left" vertical="center" wrapText="1"/>
    </xf>
    <xf numFmtId="1" fontId="20" fillId="5" borderId="131" xfId="22" applyFont="1" applyFill="1" applyBorder="1" applyAlignment="1">
      <alignment horizontal="right" vertical="center" wrapText="1"/>
    </xf>
    <xf numFmtId="0" fontId="7" fillId="6" borderId="19" xfId="35" applyFont="1" applyFill="1" applyBorder="1" applyAlignment="1">
      <alignment horizontal="center" vertical="center"/>
    </xf>
    <xf numFmtId="0" fontId="7" fillId="6" borderId="48" xfId="36" applyFont="1" applyFill="1" applyBorder="1" applyAlignment="1">
      <alignment horizontal="right" vertical="center" wrapText="1" indent="1"/>
    </xf>
    <xf numFmtId="0" fontId="7" fillId="5" borderId="39" xfId="36" applyFont="1" applyFill="1" applyBorder="1" applyAlignment="1">
      <alignment horizontal="right" vertical="center" wrapText="1" indent="1"/>
    </xf>
    <xf numFmtId="0" fontId="7" fillId="6" borderId="37" xfId="36" applyFont="1" applyFill="1" applyBorder="1" applyAlignment="1">
      <alignment horizontal="right" vertical="center" wrapText="1" indent="1"/>
    </xf>
    <xf numFmtId="0" fontId="7" fillId="5" borderId="59" xfId="36" applyFont="1" applyFill="1" applyBorder="1" applyAlignment="1">
      <alignment horizontal="right" vertical="center" wrapText="1" indent="1"/>
    </xf>
    <xf numFmtId="0" fontId="21" fillId="6" borderId="47" xfId="36" applyFont="1" applyFill="1" applyBorder="1" applyAlignment="1">
      <alignment horizontal="left" vertical="center" wrapText="1" indent="1"/>
    </xf>
    <xf numFmtId="0" fontId="21" fillId="5" borderId="8" xfId="36" applyFont="1" applyFill="1" applyBorder="1" applyAlignment="1">
      <alignment horizontal="left" vertical="center" wrapText="1" indent="1"/>
    </xf>
    <xf numFmtId="0" fontId="21" fillId="6" borderId="9" xfId="36" applyFont="1" applyFill="1" applyBorder="1" applyAlignment="1">
      <alignment horizontal="left" vertical="center" wrapText="1" indent="1"/>
    </xf>
    <xf numFmtId="0" fontId="21" fillId="5" borderId="11" xfId="36" applyFont="1" applyFill="1" applyBorder="1" applyAlignment="1">
      <alignment horizontal="left" vertical="center" wrapText="1" indent="1"/>
    </xf>
    <xf numFmtId="0" fontId="7" fillId="6" borderId="47" xfId="11" applyFont="1" applyFill="1" applyBorder="1" applyAlignment="1">
      <alignment horizontal="right" vertical="center" wrapText="1" indent="1" readingOrder="1"/>
    </xf>
    <xf numFmtId="0" fontId="7" fillId="5" borderId="8" xfId="11" applyFont="1" applyFill="1" applyBorder="1" applyAlignment="1">
      <alignment horizontal="right" vertical="center" wrapText="1" indent="1" readingOrder="1"/>
    </xf>
    <xf numFmtId="0" fontId="7" fillId="6" borderId="8" xfId="11" applyFont="1" applyFill="1" applyBorder="1" applyAlignment="1">
      <alignment horizontal="right" vertical="center" wrapText="1" indent="1" readingOrder="1"/>
    </xf>
    <xf numFmtId="0" fontId="7" fillId="5" borderId="23" xfId="11" applyFont="1" applyFill="1" applyBorder="1" applyAlignment="1">
      <alignment horizontal="right" vertical="center" wrapText="1" indent="1" readingOrder="1"/>
    </xf>
    <xf numFmtId="0" fontId="7" fillId="6" borderId="18" xfId="11" applyFont="1" applyFill="1" applyBorder="1" applyAlignment="1">
      <alignment horizontal="right" vertical="center" wrapText="1" indent="1" readingOrder="1"/>
    </xf>
    <xf numFmtId="0" fontId="6" fillId="6" borderId="15" xfId="11" applyFont="1" applyFill="1" applyBorder="1" applyAlignment="1">
      <alignment horizontal="center" vertical="center" wrapText="1" readingOrder="1"/>
    </xf>
    <xf numFmtId="0" fontId="21" fillId="6" borderId="68" xfId="11" applyFont="1" applyFill="1" applyBorder="1" applyAlignment="1">
      <alignment horizontal="center" vertical="center" wrapText="1"/>
    </xf>
    <xf numFmtId="0" fontId="21" fillId="5" borderId="150" xfId="11" applyFont="1" applyFill="1" applyBorder="1" applyAlignment="1">
      <alignment horizontal="center" vertical="center" wrapText="1"/>
    </xf>
    <xf numFmtId="1" fontId="7" fillId="5" borderId="31" xfId="7" applyNumberFormat="1" applyFont="1" applyFill="1" applyBorder="1" applyAlignment="1">
      <alignment horizontal="right" vertical="center" indent="1"/>
    </xf>
    <xf numFmtId="0" fontId="7" fillId="6" borderId="26" xfId="7" applyFont="1" applyFill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 readingOrder="1"/>
    </xf>
    <xf numFmtId="1" fontId="21" fillId="6" borderId="151" xfId="22" applyFont="1" applyFill="1" applyBorder="1" applyAlignment="1">
      <alignment horizontal="center" vertical="center" wrapText="1"/>
    </xf>
    <xf numFmtId="2" fontId="10" fillId="6" borderId="47" xfId="4" applyNumberFormat="1" applyFont="1" applyFill="1" applyBorder="1" applyAlignment="1">
      <alignment horizontal="right" vertical="center" indent="1"/>
    </xf>
    <xf numFmtId="1" fontId="36" fillId="6" borderId="152" xfId="22" applyFont="1" applyFill="1" applyBorder="1" applyAlignment="1">
      <alignment horizontal="center" vertical="center" wrapText="1"/>
    </xf>
    <xf numFmtId="0" fontId="21" fillId="6" borderId="153" xfId="11" applyFont="1" applyFill="1" applyBorder="1" applyAlignment="1">
      <alignment horizontal="center" vertical="center" wrapText="1"/>
    </xf>
    <xf numFmtId="2" fontId="10" fillId="6" borderId="8" xfId="4" applyNumberFormat="1" applyFont="1" applyFill="1" applyBorder="1" applyAlignment="1">
      <alignment horizontal="right" vertical="center" indent="1"/>
    </xf>
    <xf numFmtId="0" fontId="36" fillId="6" borderId="154" xfId="11" applyFont="1" applyFill="1" applyBorder="1" applyAlignment="1">
      <alignment horizontal="center" vertical="center" wrapText="1"/>
    </xf>
    <xf numFmtId="2" fontId="7" fillId="6" borderId="8" xfId="4" applyNumberFormat="1" applyFont="1" applyFill="1" applyBorder="1" applyAlignment="1">
      <alignment horizontal="right" vertical="center" indent="1"/>
    </xf>
    <xf numFmtId="1" fontId="21" fillId="5" borderId="153" xfId="22" applyFont="1" applyFill="1" applyBorder="1" applyAlignment="1">
      <alignment horizontal="center" vertical="center" wrapText="1"/>
    </xf>
    <xf numFmtId="2" fontId="10" fillId="5" borderId="8" xfId="4" applyNumberFormat="1" applyFont="1" applyFill="1" applyBorder="1" applyAlignment="1">
      <alignment horizontal="right" vertical="center" indent="1"/>
    </xf>
    <xf numFmtId="1" fontId="36" fillId="5" borderId="154" xfId="22" applyFont="1" applyFill="1" applyBorder="1" applyAlignment="1">
      <alignment horizontal="center" vertical="center" wrapText="1"/>
    </xf>
    <xf numFmtId="0" fontId="21" fillId="5" borderId="153" xfId="11" applyFont="1" applyFill="1" applyBorder="1" applyAlignment="1">
      <alignment horizontal="center" vertical="center" wrapText="1"/>
    </xf>
    <xf numFmtId="0" fontId="36" fillId="5" borderId="154" xfId="11" applyFont="1" applyFill="1" applyBorder="1" applyAlignment="1">
      <alignment horizontal="center" vertical="center" wrapText="1"/>
    </xf>
    <xf numFmtId="0" fontId="7" fillId="5" borderId="8" xfId="4" applyNumberFormat="1" applyFont="1" applyFill="1" applyBorder="1" applyAlignment="1">
      <alignment horizontal="right" vertical="center" indent="1"/>
    </xf>
    <xf numFmtId="2" fontId="7" fillId="5" borderId="8" xfId="4" applyNumberFormat="1" applyFont="1" applyFill="1" applyBorder="1" applyAlignment="1">
      <alignment horizontal="right" vertical="center" indent="1"/>
    </xf>
    <xf numFmtId="1" fontId="21" fillId="6" borderId="153" xfId="22" applyFont="1" applyFill="1" applyBorder="1" applyAlignment="1">
      <alignment horizontal="center" vertical="center" wrapText="1"/>
    </xf>
    <xf numFmtId="1" fontId="36" fillId="6" borderId="154" xfId="22" applyFont="1" applyFill="1" applyBorder="1" applyAlignment="1">
      <alignment horizontal="center" vertical="center" wrapText="1"/>
    </xf>
    <xf numFmtId="0" fontId="7" fillId="6" borderId="8" xfId="4" applyNumberFormat="1" applyFont="1" applyFill="1" applyBorder="1" applyAlignment="1">
      <alignment horizontal="right" vertical="center" indent="1"/>
    </xf>
    <xf numFmtId="0" fontId="21" fillId="5" borderId="155" xfId="11" applyFont="1" applyFill="1" applyBorder="1" applyAlignment="1">
      <alignment horizontal="center" vertical="center" wrapText="1"/>
    </xf>
    <xf numFmtId="0" fontId="7" fillId="5" borderId="23" xfId="4" applyNumberFormat="1" applyFont="1" applyFill="1" applyBorder="1" applyAlignment="1">
      <alignment horizontal="right" vertical="center" indent="1"/>
    </xf>
    <xf numFmtId="2" fontId="7" fillId="5" borderId="23" xfId="4" applyNumberFormat="1" applyFont="1" applyFill="1" applyBorder="1" applyAlignment="1">
      <alignment horizontal="right" vertical="center" indent="1"/>
    </xf>
    <xf numFmtId="0" fontId="36" fillId="5" borderId="156" xfId="11" applyFont="1" applyFill="1" applyBorder="1" applyAlignment="1">
      <alignment horizontal="center" vertical="center" wrapText="1"/>
    </xf>
    <xf numFmtId="0" fontId="16" fillId="5" borderId="29" xfId="8" applyFont="1" applyFill="1" applyBorder="1" applyAlignment="1">
      <alignment horizontal="center" wrapText="1"/>
    </xf>
    <xf numFmtId="0" fontId="6" fillId="5" borderId="31" xfId="8" applyFont="1" applyFill="1" applyBorder="1" applyAlignment="1">
      <alignment horizontal="center" vertical="top" wrapText="1"/>
    </xf>
    <xf numFmtId="1" fontId="26" fillId="5" borderId="18" xfId="22" applyFont="1" applyFill="1" applyBorder="1" applyAlignment="1">
      <alignment horizontal="center" vertical="center" wrapText="1"/>
    </xf>
    <xf numFmtId="0" fontId="6" fillId="6" borderId="49" xfId="11" applyFont="1" applyFill="1" applyBorder="1" applyAlignment="1">
      <alignment horizontal="center" vertical="center" wrapText="1"/>
    </xf>
    <xf numFmtId="0" fontId="6" fillId="6" borderId="36" xfId="11" applyFont="1" applyFill="1" applyBorder="1" applyAlignment="1">
      <alignment horizontal="center" vertical="center" wrapText="1"/>
    </xf>
    <xf numFmtId="0" fontId="16" fillId="6" borderId="19" xfId="7" applyFont="1" applyFill="1" applyBorder="1" applyAlignment="1">
      <alignment horizontal="center" vertical="center"/>
    </xf>
    <xf numFmtId="0" fontId="11" fillId="6" borderId="22" xfId="4" applyFont="1" applyFill="1" applyBorder="1" applyAlignment="1">
      <alignment horizontal="center" vertical="center" wrapText="1"/>
    </xf>
    <xf numFmtId="0" fontId="15" fillId="6" borderId="22" xfId="4" applyFont="1" applyFill="1" applyBorder="1" applyAlignment="1">
      <alignment vertical="center"/>
    </xf>
    <xf numFmtId="0" fontId="15" fillId="6" borderId="22" xfId="4" applyFont="1" applyFill="1" applyBorder="1" applyAlignment="1">
      <alignment horizontal="center" vertical="center"/>
    </xf>
    <xf numFmtId="0" fontId="7" fillId="5" borderId="26" xfId="4" applyFont="1" applyFill="1" applyBorder="1" applyAlignment="1">
      <alignment horizontal="center" vertical="center" wrapText="1" readingOrder="2"/>
    </xf>
    <xf numFmtId="0" fontId="7" fillId="5" borderId="26" xfId="4" applyFont="1" applyFill="1" applyBorder="1" applyAlignment="1">
      <alignment horizontal="center" vertical="center" wrapText="1" readingOrder="1"/>
    </xf>
    <xf numFmtId="0" fontId="11" fillId="5" borderId="26" xfId="4" applyFont="1" applyFill="1" applyBorder="1" applyAlignment="1">
      <alignment horizontal="center" vertical="center" wrapText="1" readingOrder="2"/>
    </xf>
    <xf numFmtId="0" fontId="6" fillId="0" borderId="30" xfId="4" applyFont="1" applyBorder="1" applyAlignment="1">
      <alignment horizontal="center" vertical="center" wrapText="1" readingOrder="2"/>
    </xf>
    <xf numFmtId="0" fontId="3" fillId="0" borderId="30" xfId="4" applyFont="1" applyBorder="1" applyAlignment="1">
      <alignment vertical="center" wrapText="1" readingOrder="1"/>
    </xf>
    <xf numFmtId="0" fontId="16" fillId="0" borderId="30" xfId="4" applyFont="1" applyBorder="1" applyAlignment="1">
      <alignment horizontal="center" vertical="center" wrapText="1" readingOrder="2"/>
    </xf>
    <xf numFmtId="0" fontId="10" fillId="0" borderId="0" xfId="4" applyFont="1" applyBorder="1" applyAlignment="1">
      <alignment vertical="center"/>
    </xf>
    <xf numFmtId="0" fontId="2" fillId="5" borderId="16" xfId="4" applyFont="1" applyFill="1" applyBorder="1" applyAlignment="1">
      <alignment horizontal="center" vertical="center" wrapText="1" readingOrder="1"/>
    </xf>
    <xf numFmtId="49" fontId="3" fillId="5" borderId="16" xfId="4" applyNumberFormat="1" applyFont="1" applyFill="1" applyBorder="1" applyAlignment="1">
      <alignment vertical="center" wrapText="1" readingOrder="1"/>
    </xf>
    <xf numFmtId="0" fontId="4" fillId="5" borderId="16" xfId="4" applyFont="1" applyFill="1" applyBorder="1" applyAlignment="1">
      <alignment horizontal="center" vertical="top" wrapText="1" readingOrder="2"/>
    </xf>
    <xf numFmtId="0" fontId="6" fillId="0" borderId="16" xfId="4" applyFont="1" applyBorder="1" applyAlignment="1">
      <alignment horizontal="center" vertical="center" wrapText="1" readingOrder="1"/>
    </xf>
    <xf numFmtId="49" fontId="6" fillId="0" borderId="16" xfId="4" applyNumberFormat="1" applyFont="1" applyBorder="1" applyAlignment="1">
      <alignment horizontal="center" vertical="center" wrapText="1" readingOrder="1"/>
    </xf>
    <xf numFmtId="0" fontId="7" fillId="0" borderId="16" xfId="4" applyFont="1" applyBorder="1" applyAlignment="1">
      <alignment horizontal="right" vertical="center" wrapText="1" readingOrder="2"/>
    </xf>
    <xf numFmtId="0" fontId="6" fillId="5" borderId="16" xfId="4" applyFont="1" applyFill="1" applyBorder="1" applyAlignment="1">
      <alignment horizontal="center" vertical="center" wrapText="1" readingOrder="1"/>
    </xf>
    <xf numFmtId="49" fontId="6" fillId="5" borderId="16" xfId="4" applyNumberFormat="1" applyFont="1" applyFill="1" applyBorder="1" applyAlignment="1">
      <alignment horizontal="center" vertical="center" wrapText="1" readingOrder="1"/>
    </xf>
    <xf numFmtId="0" fontId="5" fillId="0" borderId="16" xfId="4" applyFont="1" applyBorder="1" applyAlignment="1">
      <alignment horizontal="left" vertical="center" wrapText="1"/>
    </xf>
    <xf numFmtId="0" fontId="4" fillId="5" borderId="16" xfId="4" applyFont="1" applyFill="1" applyBorder="1" applyAlignment="1">
      <alignment horizontal="center" vertical="center" wrapText="1" readingOrder="2"/>
    </xf>
    <xf numFmtId="0" fontId="6" fillId="5" borderId="46" xfId="4" applyFont="1" applyFill="1" applyBorder="1" applyAlignment="1">
      <alignment horizontal="center" vertical="center" wrapText="1" readingOrder="1"/>
    </xf>
    <xf numFmtId="49" fontId="6" fillId="5" borderId="46" xfId="4" applyNumberFormat="1" applyFont="1" applyFill="1" applyBorder="1" applyAlignment="1">
      <alignment horizontal="center" vertical="center" wrapText="1" readingOrder="1"/>
    </xf>
    <xf numFmtId="0" fontId="6" fillId="5" borderId="17" xfId="4" applyFont="1" applyFill="1" applyBorder="1" applyAlignment="1">
      <alignment horizontal="center" vertical="center" wrapText="1" readingOrder="1"/>
    </xf>
    <xf numFmtId="49" fontId="6" fillId="5" borderId="17" xfId="4" applyNumberFormat="1" applyFont="1" applyFill="1" applyBorder="1" applyAlignment="1">
      <alignment horizontal="center" vertical="center" wrapText="1" readingOrder="1"/>
    </xf>
    <xf numFmtId="49" fontId="6" fillId="0" borderId="15" xfId="4" applyNumberFormat="1" applyFont="1" applyBorder="1" applyAlignment="1">
      <alignment horizontal="center" vertical="center" wrapText="1" readingOrder="1"/>
    </xf>
    <xf numFmtId="49" fontId="6" fillId="5" borderId="101" xfId="4" applyNumberFormat="1" applyFont="1" applyFill="1" applyBorder="1" applyAlignment="1">
      <alignment horizontal="center" vertical="center" wrapText="1" readingOrder="1"/>
    </xf>
    <xf numFmtId="0" fontId="6" fillId="6" borderId="16" xfId="4" applyFont="1" applyFill="1" applyBorder="1" applyAlignment="1">
      <alignment horizontal="center" vertical="center" wrapText="1" readingOrder="1"/>
    </xf>
    <xf numFmtId="49" fontId="6" fillId="6" borderId="16" xfId="4" applyNumberFormat="1" applyFont="1" applyFill="1" applyBorder="1" applyAlignment="1">
      <alignment horizontal="center" vertical="center" wrapText="1" readingOrder="1"/>
    </xf>
    <xf numFmtId="0" fontId="7" fillId="5" borderId="42" xfId="4" applyFont="1" applyFill="1" applyBorder="1" applyAlignment="1">
      <alignment horizontal="right" vertical="center" wrapText="1" readingOrder="2"/>
    </xf>
    <xf numFmtId="0" fontId="33" fillId="5" borderId="43" xfId="4" applyFont="1" applyFill="1" applyBorder="1" applyAlignment="1">
      <alignment horizontal="left" vertical="center" wrapText="1" indent="1"/>
    </xf>
    <xf numFmtId="0" fontId="10" fillId="0" borderId="0" xfId="4" applyFont="1" applyAlignment="1">
      <alignment vertical="center" readingOrder="1"/>
    </xf>
    <xf numFmtId="0" fontId="33" fillId="0" borderId="30" xfId="4" applyFont="1" applyBorder="1" applyAlignment="1">
      <alignment horizontal="left" vertical="center" wrapText="1" indent="1"/>
    </xf>
    <xf numFmtId="49" fontId="6" fillId="0" borderId="30" xfId="4" applyNumberFormat="1" applyFont="1" applyBorder="1" applyAlignment="1">
      <alignment horizontal="center" vertical="center" wrapText="1" readingOrder="1"/>
    </xf>
    <xf numFmtId="0" fontId="7" fillId="0" borderId="30" xfId="4" applyFont="1" applyBorder="1" applyAlignment="1">
      <alignment horizontal="right" vertical="center" wrapText="1" indent="1" readingOrder="2"/>
    </xf>
    <xf numFmtId="0" fontId="33" fillId="5" borderId="16" xfId="4" applyFont="1" applyFill="1" applyBorder="1" applyAlignment="1">
      <alignment horizontal="left" vertical="center" wrapText="1" indent="1"/>
    </xf>
    <xf numFmtId="0" fontId="7" fillId="5" borderId="16" xfId="4" applyFont="1" applyFill="1" applyBorder="1" applyAlignment="1">
      <alignment horizontal="right" vertical="center" wrapText="1" indent="1" readingOrder="2"/>
    </xf>
    <xf numFmtId="0" fontId="33" fillId="0" borderId="16" xfId="4" applyFont="1" applyBorder="1" applyAlignment="1">
      <alignment horizontal="left" vertical="center" wrapText="1" indent="1"/>
    </xf>
    <xf numFmtId="0" fontId="7" fillId="0" borderId="16" xfId="4" applyFont="1" applyBorder="1" applyAlignment="1">
      <alignment horizontal="right" vertical="center" wrapText="1" indent="1" readingOrder="2"/>
    </xf>
    <xf numFmtId="0" fontId="33" fillId="5" borderId="101" xfId="4" applyFont="1" applyFill="1" applyBorder="1" applyAlignment="1">
      <alignment horizontal="left" vertical="center" wrapText="1" indent="1"/>
    </xf>
    <xf numFmtId="0" fontId="7" fillId="5" borderId="101" xfId="4" applyFont="1" applyFill="1" applyBorder="1" applyAlignment="1">
      <alignment horizontal="right" vertical="center" wrapText="1" indent="1" readingOrder="2"/>
    </xf>
    <xf numFmtId="0" fontId="23" fillId="0" borderId="0" xfId="4" applyFont="1" applyAlignment="1">
      <alignment horizontal="justify" readingOrder="2"/>
    </xf>
    <xf numFmtId="0" fontId="11" fillId="6" borderId="22" xfId="4" applyFont="1" applyFill="1" applyBorder="1" applyAlignment="1">
      <alignment vertical="center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26" xfId="7" applyFont="1" applyFill="1" applyBorder="1" applyAlignment="1">
      <alignment horizontal="center" vertical="center" wrapText="1" readingOrder="1"/>
    </xf>
    <xf numFmtId="0" fontId="16" fillId="6" borderId="15" xfId="30" applyFont="1" applyFill="1" applyBorder="1" applyAlignment="1">
      <alignment horizontal="right" vertical="center" wrapText="1" indent="1" readingOrder="2"/>
    </xf>
    <xf numFmtId="3" fontId="10" fillId="5" borderId="15" xfId="12" applyNumberFormat="1" applyFont="1" applyFill="1" applyBorder="1">
      <alignment horizontal="right" vertical="center" indent="1"/>
    </xf>
    <xf numFmtId="0" fontId="7" fillId="5" borderId="30" xfId="30" applyFont="1" applyFill="1" applyBorder="1" applyAlignment="1">
      <alignment horizontal="center" vertical="center" wrapText="1" readingOrder="2"/>
    </xf>
    <xf numFmtId="0" fontId="27" fillId="6" borderId="26" xfId="7" applyFont="1" applyFill="1" applyBorder="1" applyAlignment="1">
      <alignment horizontal="center" vertical="center"/>
    </xf>
    <xf numFmtId="0" fontId="16" fillId="5" borderId="30" xfId="30" applyFont="1" applyFill="1" applyBorder="1" applyAlignment="1">
      <alignment horizontal="center" vertical="center" wrapText="1" readingOrder="2"/>
    </xf>
    <xf numFmtId="0" fontId="16" fillId="6" borderId="16" xfId="30" applyFont="1" applyFill="1" applyBorder="1" applyAlignment="1">
      <alignment horizontal="center" vertical="center" wrapText="1" readingOrder="2"/>
    </xf>
    <xf numFmtId="0" fontId="6" fillId="6" borderId="54" xfId="30" applyFont="1" applyFill="1" applyBorder="1" applyAlignment="1">
      <alignment horizontal="left" vertical="center" wrapText="1" indent="1" readingOrder="2"/>
    </xf>
    <xf numFmtId="0" fontId="16" fillId="6" borderId="29" xfId="30" applyFont="1" applyFill="1" applyBorder="1" applyAlignment="1">
      <alignment horizontal="right" vertical="center" wrapText="1" indent="1" readingOrder="2"/>
    </xf>
    <xf numFmtId="0" fontId="7" fillId="6" borderId="85" xfId="7" applyFont="1" applyFill="1" applyBorder="1" applyAlignment="1">
      <alignment horizontal="center" vertical="center" wrapText="1"/>
    </xf>
    <xf numFmtId="0" fontId="7" fillId="6" borderId="85" xfId="8" applyFont="1" applyFill="1" applyBorder="1">
      <alignment horizontal="center" vertical="center" wrapText="1"/>
    </xf>
    <xf numFmtId="3" fontId="10" fillId="5" borderId="46" xfId="12" applyNumberFormat="1" applyFont="1" applyFill="1" applyBorder="1">
      <alignment horizontal="right" vertical="center" indent="1"/>
    </xf>
    <xf numFmtId="3" fontId="7" fillId="6" borderId="26" xfId="12" applyNumberFormat="1" applyFont="1" applyFill="1" applyBorder="1">
      <alignment horizontal="right" vertical="center" indent="1"/>
    </xf>
    <xf numFmtId="0" fontId="27" fillId="5" borderId="43" xfId="11" applyFont="1" applyFill="1" applyBorder="1" applyAlignment="1">
      <alignment horizontal="left" vertical="center" wrapText="1" indent="1"/>
    </xf>
    <xf numFmtId="3" fontId="7" fillId="5" borderId="111" xfId="15" applyNumberFormat="1" applyFont="1" applyFill="1" applyBorder="1">
      <alignment horizontal="right" vertical="center" indent="1"/>
    </xf>
    <xf numFmtId="3" fontId="10" fillId="5" borderId="111" xfId="12" applyNumberFormat="1" applyFont="1" applyFill="1" applyBorder="1">
      <alignment horizontal="right" vertical="center" indent="1"/>
    </xf>
    <xf numFmtId="0" fontId="16" fillId="5" borderId="42" xfId="30" applyFont="1" applyFill="1" applyBorder="1" applyAlignment="1">
      <alignment horizontal="right" vertical="center" wrapText="1" indent="1" readingOrder="2"/>
    </xf>
    <xf numFmtId="0" fontId="16" fillId="5" borderId="15" xfId="30" applyFont="1" applyFill="1" applyBorder="1" applyAlignment="1">
      <alignment horizontal="center" vertical="center" wrapText="1" readingOrder="2"/>
    </xf>
    <xf numFmtId="0" fontId="16" fillId="5" borderId="46" xfId="30" applyFont="1" applyFill="1" applyBorder="1" applyAlignment="1">
      <alignment horizontal="center" vertical="center" wrapText="1" readingOrder="2"/>
    </xf>
    <xf numFmtId="0" fontId="16" fillId="6" borderId="25" xfId="30" applyFont="1" applyFill="1" applyBorder="1" applyAlignment="1">
      <alignment horizontal="center" vertical="center" wrapText="1" readingOrder="2"/>
    </xf>
    <xf numFmtId="0" fontId="16" fillId="5" borderId="25" xfId="30" applyFont="1" applyFill="1" applyBorder="1" applyAlignment="1">
      <alignment horizontal="center" vertical="center" wrapText="1" readingOrder="2"/>
    </xf>
    <xf numFmtId="1" fontId="16" fillId="5" borderId="25" xfId="22" applyFont="1" applyFill="1" applyBorder="1" applyAlignment="1">
      <alignment horizontal="center" vertical="center" readingOrder="2"/>
    </xf>
    <xf numFmtId="166" fontId="7" fillId="5" borderId="23" xfId="15" applyNumberFormat="1" applyFont="1" applyFill="1" applyBorder="1" applyAlignment="1">
      <alignment horizontal="right" vertical="center" indent="1"/>
    </xf>
    <xf numFmtId="166" fontId="7" fillId="6" borderId="23" xfId="15" applyNumberFormat="1" applyFont="1" applyFill="1" applyBorder="1" applyAlignment="1">
      <alignment horizontal="right" vertical="center" indent="1"/>
    </xf>
    <xf numFmtId="0" fontId="11" fillId="6" borderId="0" xfId="35" applyFont="1" applyFill="1" applyBorder="1" applyAlignment="1">
      <alignment horizontal="center" vertical="center"/>
    </xf>
    <xf numFmtId="3" fontId="26" fillId="5" borderId="15" xfId="15" applyNumberFormat="1" applyFont="1" applyFill="1" applyBorder="1">
      <alignment horizontal="right" vertical="center" indent="1"/>
    </xf>
    <xf numFmtId="3" fontId="26" fillId="6" borderId="31" xfId="15" applyNumberFormat="1" applyFont="1" applyFill="1" applyBorder="1">
      <alignment horizontal="right" vertical="center" indent="1"/>
    </xf>
    <xf numFmtId="3" fontId="26" fillId="5" borderId="17" xfId="15" applyNumberFormat="1" applyFont="1" applyFill="1" applyBorder="1">
      <alignment horizontal="right" vertical="center" indent="1"/>
    </xf>
    <xf numFmtId="165" fontId="7" fillId="5" borderId="25" xfId="12" applyNumberFormat="1" applyFont="1" applyFill="1" applyBorder="1">
      <alignment horizontal="right" vertical="center" indent="1"/>
    </xf>
    <xf numFmtId="165" fontId="7" fillId="6" borderId="120" xfId="12" applyNumberFormat="1" applyFont="1" applyFill="1" applyBorder="1">
      <alignment horizontal="right" vertical="center" indent="1"/>
    </xf>
    <xf numFmtId="0" fontId="10" fillId="5" borderId="161" xfId="34" applyFont="1" applyFill="1" applyBorder="1" applyAlignment="1">
      <alignment horizontal="center" vertical="center"/>
    </xf>
    <xf numFmtId="0" fontId="10" fillId="5" borderId="162" xfId="34" applyFont="1" applyFill="1" applyBorder="1" applyAlignment="1">
      <alignment vertical="center"/>
    </xf>
    <xf numFmtId="0" fontId="10" fillId="5" borderId="161" xfId="34" applyFont="1" applyFill="1" applyBorder="1" applyAlignment="1">
      <alignment vertical="center"/>
    </xf>
    <xf numFmtId="0" fontId="7" fillId="5" borderId="59" xfId="34" applyFont="1" applyFill="1" applyBorder="1" applyAlignment="1">
      <alignment vertical="center"/>
    </xf>
    <xf numFmtId="0" fontId="7" fillId="6" borderId="23" xfId="34" applyFont="1" applyFill="1" applyBorder="1" applyAlignment="1">
      <alignment horizontal="center" vertical="center"/>
    </xf>
    <xf numFmtId="0" fontId="7" fillId="6" borderId="18" xfId="34" applyFont="1" applyFill="1" applyBorder="1" applyAlignment="1">
      <alignment vertical="center"/>
    </xf>
    <xf numFmtId="0" fontId="21" fillId="5" borderId="16" xfId="11" applyFont="1" applyFill="1" applyBorder="1" applyAlignment="1">
      <alignment horizontal="center" vertical="center" wrapText="1"/>
    </xf>
    <xf numFmtId="3" fontId="7" fillId="6" borderId="15" xfId="7" applyNumberFormat="1" applyFont="1" applyFill="1" applyBorder="1" applyAlignment="1">
      <alignment horizontal="right" vertical="center" indent="1"/>
    </xf>
    <xf numFmtId="3" fontId="7" fillId="5" borderId="9" xfId="12" applyNumberFormat="1" applyFont="1" applyFill="1" applyBorder="1" applyAlignment="1">
      <alignment horizontal="right" vertical="center" indent="1"/>
    </xf>
    <xf numFmtId="3" fontId="14" fillId="5" borderId="15" xfId="12" applyNumberFormat="1" applyFont="1" applyFill="1" applyBorder="1" applyAlignment="1">
      <alignment horizontal="right" vertical="center" indent="1"/>
    </xf>
    <xf numFmtId="3" fontId="7" fillId="5" borderId="15" xfId="12" applyNumberFormat="1" applyFont="1" applyFill="1" applyBorder="1" applyAlignment="1">
      <alignment horizontal="right" vertical="center" indent="1"/>
    </xf>
    <xf numFmtId="3" fontId="7" fillId="6" borderId="163" xfId="15" applyNumberFormat="1" applyFont="1" applyFill="1" applyBorder="1" applyAlignment="1">
      <alignment horizontal="right" vertical="center" indent="1"/>
    </xf>
    <xf numFmtId="3" fontId="7" fillId="6" borderId="23" xfId="12" applyNumberFormat="1" applyFont="1" applyFill="1" applyBorder="1" applyAlignment="1">
      <alignment horizontal="right" vertical="center" indent="1"/>
    </xf>
    <xf numFmtId="3" fontId="7" fillId="6" borderId="24" xfId="15" applyNumberFormat="1" applyFont="1" applyFill="1" applyBorder="1" applyAlignment="1">
      <alignment horizontal="right" vertical="center" indent="1"/>
    </xf>
    <xf numFmtId="3" fontId="10" fillId="5" borderId="9" xfId="12" applyNumberFormat="1" applyFont="1" applyFill="1" applyBorder="1" applyAlignment="1">
      <alignment horizontal="right" vertical="center" indent="1"/>
    </xf>
    <xf numFmtId="0" fontId="6" fillId="6" borderId="91" xfId="7" applyFont="1" applyFill="1" applyBorder="1" applyAlignment="1">
      <alignment horizontal="center" vertical="center"/>
    </xf>
    <xf numFmtId="0" fontId="16" fillId="6" borderId="62" xfId="7" applyFont="1" applyFill="1" applyBorder="1" applyAlignment="1">
      <alignment horizontal="center" vertical="center"/>
    </xf>
    <xf numFmtId="0" fontId="16" fillId="5" borderId="41" xfId="16" applyFont="1" applyFill="1" applyBorder="1" applyAlignment="1">
      <alignment horizontal="center" vertical="center" wrapText="1" readingOrder="2"/>
    </xf>
    <xf numFmtId="3" fontId="26" fillId="6" borderId="31" xfId="7" applyNumberFormat="1" applyFont="1" applyFill="1" applyBorder="1" applyAlignment="1">
      <alignment horizontal="right" vertical="center" indent="1"/>
    </xf>
    <xf numFmtId="3" fontId="14" fillId="5" borderId="17" xfId="12" applyNumberFormat="1" applyFont="1" applyFill="1" applyBorder="1" applyAlignment="1">
      <alignment horizontal="right" vertical="center" indent="1"/>
    </xf>
    <xf numFmtId="0" fontId="10" fillId="5" borderId="0" xfId="4" applyFont="1" applyFill="1"/>
    <xf numFmtId="0" fontId="7" fillId="5" borderId="31" xfId="8" applyFont="1" applyFill="1" applyBorder="1" applyAlignment="1">
      <alignment horizontal="right" vertical="center" wrapText="1" indent="1"/>
    </xf>
    <xf numFmtId="3" fontId="7" fillId="5" borderId="68" xfId="15" applyNumberFormat="1" applyFont="1" applyFill="1" applyBorder="1" applyAlignment="1">
      <alignment horizontal="right" vertical="center" indent="1"/>
    </xf>
    <xf numFmtId="0" fontId="13" fillId="6" borderId="15" xfId="16" applyFont="1" applyFill="1" applyBorder="1">
      <alignment horizontal="right" vertical="center" wrapText="1" indent="1" readingOrder="2"/>
    </xf>
    <xf numFmtId="0" fontId="13" fillId="6" borderId="16" xfId="16" applyFont="1" applyFill="1" applyBorder="1">
      <alignment horizontal="right" vertical="center" wrapText="1" indent="1" readingOrder="2"/>
    </xf>
    <xf numFmtId="0" fontId="13" fillId="5" borderId="16" xfId="16" applyFont="1" applyFill="1" applyBorder="1">
      <alignment horizontal="right" vertical="center" wrapText="1" indent="1" readingOrder="2"/>
    </xf>
    <xf numFmtId="0" fontId="16" fillId="6" borderId="37" xfId="16" applyFont="1" applyFill="1" applyBorder="1">
      <alignment horizontal="right" vertical="center" wrapText="1" indent="1" readingOrder="2"/>
    </xf>
    <xf numFmtId="0" fontId="16" fillId="6" borderId="39" xfId="16" applyFont="1" applyFill="1" applyBorder="1">
      <alignment horizontal="right" vertical="center" wrapText="1" indent="1" readingOrder="2"/>
    </xf>
    <xf numFmtId="0" fontId="16" fillId="5" borderId="39" xfId="16" applyFont="1" applyFill="1" applyBorder="1">
      <alignment horizontal="right" vertical="center" wrapText="1" indent="1" readingOrder="2"/>
    </xf>
    <xf numFmtId="0" fontId="16" fillId="6" borderId="59" xfId="16" applyFont="1" applyFill="1" applyBorder="1">
      <alignment horizontal="right" vertical="center" wrapText="1" indent="1" readingOrder="2"/>
    </xf>
    <xf numFmtId="0" fontId="6" fillId="5" borderId="16" xfId="11" applyFont="1" applyFill="1" applyBorder="1">
      <alignment horizontal="left" vertical="center" wrapText="1" indent="1"/>
    </xf>
    <xf numFmtId="0" fontId="6" fillId="5" borderId="46" xfId="11" applyFont="1" applyFill="1" applyBorder="1">
      <alignment horizontal="left" vertical="center" wrapText="1" indent="1"/>
    </xf>
    <xf numFmtId="0" fontId="6" fillId="5" borderId="46" xfId="11" applyFont="1" applyFill="1" applyBorder="1" applyAlignment="1">
      <alignment horizontal="left" vertical="center" wrapText="1" indent="1"/>
    </xf>
    <xf numFmtId="3" fontId="7" fillId="6" borderId="31" xfId="7" applyNumberFormat="1" applyFont="1" applyFill="1" applyBorder="1" applyAlignment="1">
      <alignment horizontal="right" vertical="center" indent="1"/>
    </xf>
    <xf numFmtId="0" fontId="16" fillId="5" borderId="18" xfId="7" applyFont="1" applyFill="1" applyBorder="1" applyAlignment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7" fillId="6" borderId="16" xfId="11" applyFont="1" applyFill="1" applyBorder="1" applyAlignment="1">
      <alignment horizontal="center" vertical="center" wrapText="1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46" xfId="4" applyFont="1" applyFill="1" applyBorder="1" applyAlignment="1">
      <alignment horizontal="right" vertical="center" wrapText="1" indent="1" readingOrder="2"/>
    </xf>
    <xf numFmtId="0" fontId="7" fillId="5" borderId="17" xfId="4" applyFont="1" applyFill="1" applyBorder="1" applyAlignment="1">
      <alignment horizontal="right" vertical="center" wrapText="1" indent="1" readingOrder="2"/>
    </xf>
    <xf numFmtId="0" fontId="7" fillId="0" borderId="15" xfId="4" applyFont="1" applyBorder="1" applyAlignment="1">
      <alignment horizontal="right" vertical="center" wrapText="1" indent="1" readingOrder="2"/>
    </xf>
    <xf numFmtId="0" fontId="7" fillId="6" borderId="16" xfId="4" applyFont="1" applyFill="1" applyBorder="1" applyAlignment="1">
      <alignment horizontal="right" vertical="center" wrapText="1" indent="1" readingOrder="2"/>
    </xf>
    <xf numFmtId="0" fontId="7" fillId="5" borderId="42" xfId="4" applyFont="1" applyFill="1" applyBorder="1" applyAlignment="1">
      <alignment horizontal="right" vertical="center" wrapText="1" indent="1" readingOrder="2"/>
    </xf>
    <xf numFmtId="0" fontId="33" fillId="5" borderId="46" xfId="4" applyFont="1" applyFill="1" applyBorder="1" applyAlignment="1">
      <alignment horizontal="left" vertical="center" wrapText="1" indent="1"/>
    </xf>
    <xf numFmtId="0" fontId="33" fillId="5" borderId="17" xfId="4" applyFont="1" applyFill="1" applyBorder="1" applyAlignment="1">
      <alignment horizontal="left" vertical="center" wrapText="1" indent="1"/>
    </xf>
    <xf numFmtId="0" fontId="33" fillId="0" borderId="15" xfId="4" applyFont="1" applyBorder="1" applyAlignment="1">
      <alignment horizontal="left" vertical="center" wrapText="1" indent="1"/>
    </xf>
    <xf numFmtId="0" fontId="33" fillId="6" borderId="16" xfId="4" applyFont="1" applyFill="1" applyBorder="1" applyAlignment="1">
      <alignment horizontal="left" vertical="center" wrapText="1" indent="1"/>
    </xf>
    <xf numFmtId="169" fontId="7" fillId="6" borderId="24" xfId="33" applyNumberFormat="1" applyFont="1" applyFill="1" applyBorder="1" applyAlignment="1">
      <alignment horizontal="left" vertical="center" indent="1"/>
    </xf>
    <xf numFmtId="168" fontId="7" fillId="6" borderId="24" xfId="33" applyNumberFormat="1" applyFont="1" applyFill="1" applyBorder="1" applyAlignment="1">
      <alignment horizontal="left" vertical="center" indent="1"/>
    </xf>
    <xf numFmtId="168" fontId="10" fillId="6" borderId="24" xfId="33" applyNumberFormat="1" applyFont="1" applyFill="1" applyBorder="1" applyAlignment="1">
      <alignment horizontal="left" vertical="center" indent="1"/>
    </xf>
    <xf numFmtId="169" fontId="10" fillId="6" borderId="24" xfId="33" applyNumberFormat="1" applyFont="1" applyFill="1" applyBorder="1" applyAlignment="1">
      <alignment horizontal="left" vertical="center" indent="1"/>
    </xf>
    <xf numFmtId="169" fontId="7" fillId="5" borderId="8" xfId="33" applyNumberFormat="1" applyFont="1" applyFill="1" applyBorder="1" applyAlignment="1">
      <alignment horizontal="left" vertical="center" indent="1"/>
    </xf>
    <xf numFmtId="168" fontId="7" fillId="5" borderId="8" xfId="33" applyNumberFormat="1" applyFont="1" applyFill="1" applyBorder="1" applyAlignment="1">
      <alignment horizontal="left" vertical="center" indent="1"/>
    </xf>
    <xf numFmtId="168" fontId="10" fillId="5" borderId="8" xfId="33" applyNumberFormat="1" applyFont="1" applyFill="1" applyBorder="1" applyAlignment="1">
      <alignment horizontal="left" vertical="center" indent="1"/>
    </xf>
    <xf numFmtId="169" fontId="10" fillId="5" borderId="8" xfId="33" applyNumberFormat="1" applyFont="1" applyFill="1" applyBorder="1" applyAlignment="1">
      <alignment horizontal="left" vertical="center" indent="1"/>
    </xf>
    <xf numFmtId="0" fontId="16" fillId="6" borderId="37" xfId="11" applyFont="1" applyFill="1" applyBorder="1" applyAlignment="1">
      <alignment horizontal="right" vertical="center" wrapText="1" indent="2" readingOrder="2"/>
    </xf>
    <xf numFmtId="0" fontId="16" fillId="5" borderId="39" xfId="11" applyFont="1" applyFill="1" applyBorder="1" applyAlignment="1">
      <alignment horizontal="right" vertical="center" wrapText="1" indent="2" readingOrder="2"/>
    </xf>
    <xf numFmtId="0" fontId="16" fillId="6" borderId="39" xfId="11" applyFont="1" applyFill="1" applyBorder="1" applyAlignment="1">
      <alignment horizontal="right" vertical="center" wrapText="1" indent="2" readingOrder="2"/>
    </xf>
    <xf numFmtId="0" fontId="16" fillId="6" borderId="59" xfId="11" applyFont="1" applyFill="1" applyBorder="1" applyAlignment="1">
      <alignment horizontal="right" vertical="center" wrapText="1" indent="2" readingOrder="2"/>
    </xf>
    <xf numFmtId="0" fontId="16" fillId="6" borderId="22" xfId="11" applyFont="1" applyFill="1" applyBorder="1" applyAlignment="1">
      <alignment horizontal="right" vertical="center" wrapText="1" indent="2" readingOrder="2"/>
    </xf>
    <xf numFmtId="0" fontId="16" fillId="5" borderId="62" xfId="11" applyFont="1" applyFill="1" applyBorder="1" applyAlignment="1">
      <alignment horizontal="center" vertical="center" wrapText="1" readingOrder="2"/>
    </xf>
    <xf numFmtId="0" fontId="6" fillId="7" borderId="68" xfId="0" applyFont="1" applyFill="1" applyBorder="1" applyAlignment="1">
      <alignment horizontal="left" vertical="center" wrapText="1" indent="1" readingOrder="1"/>
    </xf>
    <xf numFmtId="0" fontId="6" fillId="5" borderId="68" xfId="0" applyFont="1" applyFill="1" applyBorder="1" applyAlignment="1">
      <alignment horizontal="left" vertical="center" wrapText="1" indent="1" readingOrder="1"/>
    </xf>
    <xf numFmtId="0" fontId="6" fillId="7" borderId="124" xfId="0" applyFont="1" applyFill="1" applyBorder="1" applyAlignment="1">
      <alignment horizontal="left" vertical="center" wrapText="1" indent="1" readingOrder="1"/>
    </xf>
    <xf numFmtId="0" fontId="6" fillId="5" borderId="91" xfId="11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/>
    </xf>
    <xf numFmtId="0" fontId="6" fillId="7" borderId="129" xfId="0" applyFont="1" applyFill="1" applyBorder="1" applyAlignment="1">
      <alignment horizontal="left" vertical="center" wrapText="1" indent="1" readingOrder="1"/>
    </xf>
    <xf numFmtId="0" fontId="6" fillId="5" borderId="129" xfId="0" applyFont="1" applyFill="1" applyBorder="1" applyAlignment="1">
      <alignment horizontal="left" vertical="center" wrapText="1" indent="1" readingOrder="1"/>
    </xf>
    <xf numFmtId="0" fontId="6" fillId="8" borderId="129" xfId="0" applyFont="1" applyFill="1" applyBorder="1" applyAlignment="1">
      <alignment horizontal="left" vertical="center" wrapText="1" indent="1" readingOrder="1"/>
    </xf>
    <xf numFmtId="0" fontId="6" fillId="7" borderId="130" xfId="0" applyFont="1" applyFill="1" applyBorder="1" applyAlignment="1">
      <alignment horizontal="left" vertical="center" wrapText="1" indent="1" readingOrder="1"/>
    </xf>
    <xf numFmtId="0" fontId="6" fillId="5" borderId="21" xfId="7" applyFont="1" applyFill="1" applyBorder="1" applyAlignment="1">
      <alignment horizontal="center" vertical="center"/>
    </xf>
    <xf numFmtId="0" fontId="13" fillId="5" borderId="46" xfId="16" applyFont="1" applyFill="1" applyBorder="1">
      <alignment horizontal="right" vertical="center" wrapText="1" indent="1" readingOrder="2"/>
    </xf>
    <xf numFmtId="0" fontId="13" fillId="6" borderId="26" xfId="7" applyFont="1" applyFill="1" applyBorder="1" applyAlignment="1">
      <alignment horizontal="center" vertical="center"/>
    </xf>
    <xf numFmtId="0" fontId="6" fillId="6" borderId="15" xfId="11" applyFont="1" applyFill="1" applyBorder="1">
      <alignment horizontal="left" vertical="center" wrapText="1" indent="1"/>
    </xf>
    <xf numFmtId="0" fontId="6" fillId="6" borderId="16" xfId="11" applyFont="1" applyFill="1" applyBorder="1">
      <alignment horizontal="left" vertical="center" wrapText="1" indent="1"/>
    </xf>
    <xf numFmtId="0" fontId="6" fillId="6" borderId="26" xfId="7" applyFont="1" applyFill="1" applyBorder="1" applyAlignment="1">
      <alignment horizontal="center" vertical="center"/>
    </xf>
    <xf numFmtId="0" fontId="16" fillId="6" borderId="48" xfId="16" applyFont="1" applyFill="1" applyBorder="1">
      <alignment horizontal="right" vertical="center" wrapText="1" indent="1" readingOrder="2"/>
    </xf>
    <xf numFmtId="0" fontId="16" fillId="5" borderId="59" xfId="16" applyFont="1" applyFill="1" applyBorder="1">
      <alignment horizontal="right" vertical="center" wrapText="1" indent="1" readingOrder="2"/>
    </xf>
    <xf numFmtId="0" fontId="6" fillId="6" borderId="49" xfId="11" applyFont="1" applyFill="1" applyBorder="1">
      <alignment horizontal="left" vertical="center" wrapText="1" indent="1"/>
    </xf>
    <xf numFmtId="0" fontId="6" fillId="5" borderId="38" xfId="11" applyFont="1" applyFill="1" applyBorder="1">
      <alignment horizontal="left" vertical="center" wrapText="1" indent="1"/>
    </xf>
    <xf numFmtId="0" fontId="6" fillId="6" borderId="38" xfId="11" applyFont="1" applyFill="1" applyBorder="1">
      <alignment horizontal="left" vertical="center" wrapText="1" indent="1"/>
    </xf>
    <xf numFmtId="0" fontId="6" fillId="5" borderId="58" xfId="11" applyFont="1" applyFill="1" applyBorder="1">
      <alignment horizontal="left" vertical="center" wrapText="1" indent="1"/>
    </xf>
    <xf numFmtId="0" fontId="13" fillId="6" borderId="15" xfId="30" applyFont="1" applyFill="1" applyBorder="1">
      <alignment horizontal="right" vertical="center" wrapText="1" indent="1" readingOrder="2"/>
    </xf>
    <xf numFmtId="0" fontId="13" fillId="5" borderId="16" xfId="30" applyFont="1" applyFill="1" applyBorder="1">
      <alignment horizontal="right" vertical="center" wrapText="1" indent="1" readingOrder="2"/>
    </xf>
    <xf numFmtId="0" fontId="13" fillId="6" borderId="16" xfId="30" applyFont="1" applyFill="1" applyBorder="1">
      <alignment horizontal="right" vertical="center" wrapText="1" indent="1" readingOrder="2"/>
    </xf>
    <xf numFmtId="0" fontId="13" fillId="5" borderId="46" xfId="30" applyFont="1" applyFill="1" applyBorder="1">
      <alignment horizontal="right" vertical="center" wrapText="1" indent="1" readingOrder="2"/>
    </xf>
    <xf numFmtId="0" fontId="13" fillId="5" borderId="31" xfId="7" applyFont="1" applyFill="1" applyBorder="1" applyAlignment="1">
      <alignment horizontal="center" vertical="center" wrapText="1"/>
    </xf>
    <xf numFmtId="0" fontId="6" fillId="5" borderId="31" xfId="7" applyFont="1" applyFill="1" applyBorder="1" applyAlignment="1">
      <alignment horizontal="center" vertical="center" wrapText="1"/>
    </xf>
    <xf numFmtId="0" fontId="13" fillId="6" borderId="19" xfId="7" applyFont="1" applyFill="1" applyBorder="1" applyAlignment="1">
      <alignment horizontal="center" vertical="center"/>
    </xf>
    <xf numFmtId="0" fontId="16" fillId="6" borderId="37" xfId="11" applyFont="1" applyFill="1" applyBorder="1" applyAlignment="1">
      <alignment horizontal="right" vertical="center" wrapText="1" indent="1" readingOrder="2"/>
    </xf>
    <xf numFmtId="0" fontId="16" fillId="5" borderId="39" xfId="11" applyFont="1" applyFill="1" applyBorder="1" applyAlignment="1">
      <alignment horizontal="right" vertical="center" wrapText="1" indent="1" readingOrder="2"/>
    </xf>
    <xf numFmtId="0" fontId="16" fillId="6" borderId="39" xfId="11" applyFont="1" applyFill="1" applyBorder="1" applyAlignment="1">
      <alignment horizontal="right" vertical="center" wrapText="1" indent="1" readingOrder="2"/>
    </xf>
    <xf numFmtId="0" fontId="16" fillId="6" borderId="59" xfId="11" applyFont="1" applyFill="1" applyBorder="1" applyAlignment="1">
      <alignment horizontal="right" vertical="center" wrapText="1" indent="1" readingOrder="2"/>
    </xf>
    <xf numFmtId="0" fontId="6" fillId="6" borderId="58" xfId="11" applyFont="1" applyFill="1" applyBorder="1" applyAlignment="1">
      <alignment horizontal="left" vertical="center" wrapText="1" indent="1" readingOrder="1"/>
    </xf>
    <xf numFmtId="1" fontId="16" fillId="0" borderId="30" xfId="12" applyNumberFormat="1" applyFont="1" applyBorder="1">
      <alignment horizontal="right" vertical="center" indent="1"/>
    </xf>
    <xf numFmtId="1" fontId="16" fillId="5" borderId="16" xfId="12" applyNumberFormat="1" applyFont="1" applyFill="1" applyBorder="1">
      <alignment horizontal="right" vertical="center" indent="1"/>
    </xf>
    <xf numFmtId="1" fontId="16" fillId="5" borderId="17" xfId="12" applyNumberFormat="1" applyFont="1" applyFill="1" applyBorder="1">
      <alignment horizontal="right" vertical="center" indent="1"/>
    </xf>
    <xf numFmtId="0" fontId="6" fillId="8" borderId="68" xfId="0" applyFont="1" applyFill="1" applyBorder="1" applyAlignment="1">
      <alignment horizontal="left" vertical="center" wrapText="1" indent="1" readingOrder="1"/>
    </xf>
    <xf numFmtId="0" fontId="6" fillId="8" borderId="98" xfId="0" applyFont="1" applyFill="1" applyBorder="1" applyAlignment="1">
      <alignment horizontal="left" vertical="center" wrapText="1" indent="1" readingOrder="1"/>
    </xf>
    <xf numFmtId="0" fontId="16" fillId="5" borderId="61" xfId="30" applyFont="1" applyFill="1" applyBorder="1" applyAlignment="1">
      <alignment horizontal="center" vertical="center" wrapText="1" readingOrder="2"/>
    </xf>
    <xf numFmtId="0" fontId="6" fillId="5" borderId="90" xfId="11" applyFont="1" applyFill="1" applyBorder="1" applyAlignment="1">
      <alignment horizontal="center" vertical="center" wrapText="1"/>
    </xf>
    <xf numFmtId="0" fontId="6" fillId="5" borderId="103" xfId="7" applyFont="1" applyFill="1" applyBorder="1" applyAlignment="1">
      <alignment horizontal="center" vertical="center"/>
    </xf>
    <xf numFmtId="0" fontId="16" fillId="5" borderId="106" xfId="7" applyFont="1" applyFill="1" applyBorder="1" applyAlignment="1">
      <alignment horizontal="center" vertical="center"/>
    </xf>
    <xf numFmtId="0" fontId="16" fillId="6" borderId="48" xfId="30" applyFont="1" applyFill="1" applyBorder="1" applyAlignment="1">
      <alignment horizontal="center" vertical="center" wrapText="1" readingOrder="2"/>
    </xf>
    <xf numFmtId="0" fontId="16" fillId="6" borderId="16" xfId="11" applyFont="1" applyFill="1" applyBorder="1" applyAlignment="1">
      <alignment horizontal="center" vertical="center" wrapText="1" readingOrder="2"/>
    </xf>
    <xf numFmtId="0" fontId="16" fillId="6" borderId="46" xfId="11" applyFont="1" applyFill="1" applyBorder="1" applyAlignment="1">
      <alignment horizontal="center" vertical="center" wrapText="1" readingOrder="2"/>
    </xf>
    <xf numFmtId="16" fontId="16" fillId="5" borderId="16" xfId="30" applyNumberFormat="1" applyFont="1" applyFill="1" applyBorder="1" applyAlignment="1">
      <alignment horizontal="right" vertical="center" wrapText="1" indent="1" readingOrder="2"/>
    </xf>
    <xf numFmtId="16" fontId="16" fillId="6" borderId="16" xfId="30" applyNumberFormat="1" applyFont="1" applyFill="1" applyBorder="1" applyAlignment="1">
      <alignment horizontal="right" vertical="center" wrapText="1" indent="1" readingOrder="2"/>
    </xf>
    <xf numFmtId="0" fontId="16" fillId="5" borderId="16" xfId="30" applyFont="1" applyFill="1" applyBorder="1" applyAlignment="1">
      <alignment horizontal="right" vertical="center" wrapText="1" indent="1" readingOrder="2"/>
    </xf>
    <xf numFmtId="0" fontId="16" fillId="6" borderId="16" xfId="30" applyFont="1" applyFill="1" applyBorder="1" applyAlignment="1">
      <alignment horizontal="right" vertical="center" wrapText="1" indent="1" readingOrder="2"/>
    </xf>
    <xf numFmtId="0" fontId="16" fillId="5" borderId="46" xfId="30" applyFont="1" applyFill="1" applyBorder="1" applyAlignment="1">
      <alignment horizontal="right" vertical="center" wrapText="1" indent="1" readingOrder="2"/>
    </xf>
    <xf numFmtId="0" fontId="16" fillId="6" borderId="26" xfId="7" applyFont="1" applyFill="1" applyBorder="1" applyAlignment="1">
      <alignment horizontal="center" vertical="center"/>
    </xf>
    <xf numFmtId="0" fontId="6" fillId="6" borderId="15" xfId="11" applyFont="1" applyFill="1" applyBorder="1" applyAlignment="1">
      <alignment horizontal="left" vertical="center" wrapText="1" indent="1"/>
    </xf>
    <xf numFmtId="49" fontId="6" fillId="5" borderId="16" xfId="11" applyNumberFormat="1" applyFont="1" applyFill="1" applyBorder="1" applyAlignment="1">
      <alignment horizontal="left" vertical="center" wrapText="1" indent="1"/>
    </xf>
    <xf numFmtId="0" fontId="6" fillId="6" borderId="16" xfId="11" applyFont="1" applyFill="1" applyBorder="1" applyAlignment="1">
      <alignment horizontal="left" vertical="center" wrapText="1" indent="1"/>
    </xf>
    <xf numFmtId="0" fontId="6" fillId="5" borderId="16" xfId="11" applyFont="1" applyFill="1" applyBorder="1" applyAlignment="1">
      <alignment horizontal="left" vertical="center" wrapText="1" indent="1"/>
    </xf>
    <xf numFmtId="0" fontId="6" fillId="6" borderId="58" xfId="11" applyFont="1" applyFill="1" applyBorder="1" applyAlignment="1">
      <alignment horizontal="center" vertical="center" wrapText="1"/>
    </xf>
    <xf numFmtId="0" fontId="6" fillId="6" borderId="49" xfId="11" applyFont="1" applyFill="1" applyBorder="1" applyAlignment="1">
      <alignment horizontal="left" vertical="center" wrapText="1" indent="1" readingOrder="1"/>
    </xf>
    <xf numFmtId="0" fontId="6" fillId="5" borderId="38" xfId="11" applyFont="1" applyFill="1" applyBorder="1" applyAlignment="1">
      <alignment horizontal="left" vertical="center" wrapText="1" indent="1" readingOrder="1"/>
    </xf>
    <xf numFmtId="0" fontId="6" fillId="6" borderId="38" xfId="11" applyFont="1" applyFill="1" applyBorder="1" applyAlignment="1">
      <alignment horizontal="left" vertical="center" wrapText="1" indent="1" readingOrder="1"/>
    </xf>
    <xf numFmtId="0" fontId="6" fillId="5" borderId="90" xfId="11" applyFont="1" applyFill="1" applyBorder="1" applyAlignment="1">
      <alignment horizontal="left" vertical="center" wrapText="1" indent="1" readingOrder="1"/>
    </xf>
    <xf numFmtId="1" fontId="16" fillId="0" borderId="141" xfId="12" applyNumberFormat="1" applyFont="1" applyBorder="1">
      <alignment horizontal="right" vertical="center" indent="1"/>
    </xf>
    <xf numFmtId="1" fontId="16" fillId="5" borderId="142" xfId="12" applyNumberFormat="1" applyFont="1" applyFill="1" applyBorder="1">
      <alignment horizontal="right" vertical="center" indent="1"/>
    </xf>
    <xf numFmtId="1" fontId="16" fillId="0" borderId="143" xfId="12" applyNumberFormat="1" applyFont="1" applyBorder="1">
      <alignment horizontal="right" vertical="center" indent="1"/>
    </xf>
    <xf numFmtId="1" fontId="16" fillId="5" borderId="61" xfId="12" applyNumberFormat="1" applyFont="1" applyFill="1" applyBorder="1">
      <alignment horizontal="right" vertical="center" indent="1"/>
    </xf>
    <xf numFmtId="0" fontId="6" fillId="7" borderId="69" xfId="0" applyFont="1" applyFill="1" applyBorder="1" applyAlignment="1">
      <alignment horizontal="left" vertical="center" wrapText="1" indent="1" readingOrder="1"/>
    </xf>
    <xf numFmtId="0" fontId="16" fillId="6" borderId="46" xfId="30" applyFont="1" applyFill="1" applyBorder="1" applyAlignment="1">
      <alignment horizontal="right" vertical="center" wrapText="1" indent="1" readingOrder="2"/>
    </xf>
    <xf numFmtId="0" fontId="16" fillId="5" borderId="17" xfId="30" applyFont="1" applyFill="1" applyBorder="1" applyAlignment="1">
      <alignment horizontal="right" vertical="center" wrapText="1" indent="1" readingOrder="2"/>
    </xf>
    <xf numFmtId="0" fontId="16" fillId="5" borderId="29" xfId="30" applyFont="1" applyFill="1" applyBorder="1" applyAlignment="1">
      <alignment horizontal="center" vertical="center" wrapText="1" readingOrder="2"/>
    </xf>
    <xf numFmtId="0" fontId="16" fillId="6" borderId="26" xfId="30" applyFont="1" applyFill="1" applyBorder="1" applyAlignment="1">
      <alignment horizontal="center" vertical="center" wrapText="1" readingOrder="2"/>
    </xf>
    <xf numFmtId="0" fontId="7" fillId="5" borderId="15" xfId="11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center" vertical="center" wrapText="1"/>
    </xf>
    <xf numFmtId="0" fontId="27" fillId="6" borderId="16" xfId="11" applyFont="1" applyFill="1" applyBorder="1" applyAlignment="1">
      <alignment horizontal="center" vertical="center" wrapText="1"/>
    </xf>
    <xf numFmtId="0" fontId="27" fillId="5" borderId="25" xfId="11" applyFont="1" applyFill="1" applyBorder="1" applyAlignment="1">
      <alignment horizontal="center" vertical="center" wrapText="1"/>
    </xf>
    <xf numFmtId="0" fontId="27" fillId="6" borderId="26" xfId="11" applyFont="1" applyFill="1" applyBorder="1" applyAlignment="1">
      <alignment horizontal="center" vertical="center" wrapText="1"/>
    </xf>
    <xf numFmtId="0" fontId="26" fillId="5" borderId="15" xfId="11" applyFont="1" applyFill="1" applyBorder="1" applyAlignment="1">
      <alignment horizontal="center" vertical="center" wrapText="1"/>
    </xf>
    <xf numFmtId="1" fontId="20" fillId="5" borderId="26" xfId="22" applyFont="1" applyFill="1" applyBorder="1">
      <alignment horizontal="center" vertical="center"/>
    </xf>
    <xf numFmtId="0" fontId="13" fillId="6" borderId="46" xfId="30" applyFont="1" applyFill="1" applyBorder="1">
      <alignment horizontal="right" vertical="center" wrapText="1" indent="1" readingOrder="2"/>
    </xf>
    <xf numFmtId="0" fontId="27" fillId="6" borderId="15" xfId="11" applyFont="1" applyFill="1" applyBorder="1">
      <alignment horizontal="left" vertical="center" wrapText="1" indent="1"/>
    </xf>
    <xf numFmtId="0" fontId="27" fillId="5" borderId="16" xfId="11" applyFont="1" applyFill="1" applyBorder="1">
      <alignment horizontal="left" vertical="center" wrapText="1" indent="1"/>
    </xf>
    <xf numFmtId="0" fontId="27" fillId="6" borderId="16" xfId="11" applyFont="1" applyFill="1" applyBorder="1">
      <alignment horizontal="left" vertical="center" wrapText="1" indent="1"/>
    </xf>
    <xf numFmtId="0" fontId="27" fillId="6" borderId="46" xfId="11" applyFont="1" applyFill="1" applyBorder="1">
      <alignment horizontal="left" vertical="center" wrapText="1" indent="1"/>
    </xf>
    <xf numFmtId="0" fontId="27" fillId="5" borderId="46" xfId="11" applyFont="1" applyFill="1" applyBorder="1">
      <alignment horizontal="left" vertical="center" wrapText="1" indent="1"/>
    </xf>
    <xf numFmtId="165" fontId="10" fillId="6" borderId="116" xfId="12" applyNumberFormat="1" applyFont="1" applyFill="1" applyBorder="1">
      <alignment horizontal="right" vertical="center" indent="1"/>
    </xf>
    <xf numFmtId="165" fontId="10" fillId="5" borderId="116" xfId="12" applyNumberFormat="1" applyFont="1" applyFill="1" applyBorder="1">
      <alignment horizontal="right" vertical="center" indent="1"/>
    </xf>
    <xf numFmtId="165" fontId="10" fillId="5" borderId="120" xfId="12" applyNumberFormat="1" applyFont="1" applyFill="1" applyBorder="1">
      <alignment horizontal="right" vertical="center" indent="1"/>
    </xf>
    <xf numFmtId="165" fontId="10" fillId="6" borderId="120" xfId="12" applyNumberFormat="1" applyFont="1" applyFill="1" applyBorder="1">
      <alignment horizontal="right" vertical="center" indent="1"/>
    </xf>
    <xf numFmtId="165" fontId="10" fillId="5" borderId="25" xfId="12" applyNumberFormat="1" applyFont="1" applyFill="1" applyBorder="1">
      <alignment horizontal="right" vertical="center" indent="1"/>
    </xf>
    <xf numFmtId="165" fontId="10" fillId="5" borderId="122" xfId="12" applyNumberFormat="1" applyFont="1" applyFill="1" applyBorder="1">
      <alignment horizontal="right" vertical="center" indent="1"/>
    </xf>
    <xf numFmtId="0" fontId="16" fillId="6" borderId="47" xfId="16" applyFont="1" applyFill="1" applyBorder="1" applyAlignment="1">
      <alignment horizontal="right" vertical="center" wrapText="1" indent="1" readingOrder="2"/>
    </xf>
    <xf numFmtId="0" fontId="16" fillId="5" borderId="8" xfId="16" applyFont="1" applyFill="1" applyBorder="1" applyAlignment="1">
      <alignment horizontal="right" vertical="center" wrapText="1" indent="1" readingOrder="2"/>
    </xf>
    <xf numFmtId="0" fontId="16" fillId="6" borderId="8" xfId="16" applyFont="1" applyFill="1" applyBorder="1" applyAlignment="1">
      <alignment horizontal="right" vertical="center" wrapText="1" indent="1" readingOrder="2"/>
    </xf>
    <xf numFmtId="0" fontId="16" fillId="5" borderId="11" xfId="16" applyFont="1" applyFill="1" applyBorder="1" applyAlignment="1">
      <alignment horizontal="right" vertical="center" wrapText="1" indent="1" readingOrder="2"/>
    </xf>
    <xf numFmtId="0" fontId="16" fillId="6" borderId="18" xfId="7" applyFont="1" applyFill="1" applyBorder="1" applyAlignment="1">
      <alignment horizontal="center" vertical="center"/>
    </xf>
    <xf numFmtId="0" fontId="6" fillId="6" borderId="47" xfId="11" applyFont="1" applyFill="1" applyBorder="1" applyAlignment="1">
      <alignment horizontal="left" vertical="center" wrapText="1" indent="1"/>
    </xf>
    <xf numFmtId="0" fontId="6" fillId="5" borderId="8" xfId="11" applyFont="1" applyFill="1" applyBorder="1" applyAlignment="1">
      <alignment horizontal="left" vertical="center" wrapText="1" indent="1"/>
    </xf>
    <xf numFmtId="0" fontId="6" fillId="6" borderId="8" xfId="11" applyFont="1" applyFill="1" applyBorder="1" applyAlignment="1">
      <alignment horizontal="left" vertical="center" wrapText="1" indent="1"/>
    </xf>
    <xf numFmtId="0" fontId="6" fillId="5" borderId="11" xfId="11" applyFont="1" applyFill="1" applyBorder="1" applyAlignment="1">
      <alignment horizontal="left" vertical="center" wrapText="1" indent="1"/>
    </xf>
    <xf numFmtId="0" fontId="6" fillId="6" borderId="18" xfId="7" applyFont="1" applyFill="1" applyBorder="1" applyAlignment="1">
      <alignment horizontal="center" vertical="center"/>
    </xf>
    <xf numFmtId="0" fontId="21" fillId="5" borderId="26" xfId="30" applyFont="1" applyFill="1" applyBorder="1" applyAlignment="1">
      <alignment horizontal="center" vertical="center" wrapText="1" readingOrder="1"/>
    </xf>
    <xf numFmtId="0" fontId="21" fillId="6" borderId="26" xfId="11" applyFont="1" applyFill="1" applyBorder="1" applyAlignment="1">
      <alignment horizontal="center" vertical="center" wrapText="1" readingOrder="1"/>
    </xf>
    <xf numFmtId="165" fontId="10" fillId="6" borderId="9" xfId="15" applyNumberFormat="1" applyFont="1" applyFill="1" applyBorder="1" applyAlignment="1">
      <alignment horizontal="right" vertical="center" indent="1"/>
    </xf>
    <xf numFmtId="165" fontId="10" fillId="5" borderId="8" xfId="15" applyNumberFormat="1" applyFont="1" applyFill="1" applyBorder="1" applyAlignment="1">
      <alignment horizontal="right" vertical="center" indent="1"/>
    </xf>
    <xf numFmtId="165" fontId="10" fillId="6" borderId="8" xfId="15" applyNumberFormat="1" applyFont="1" applyFill="1" applyBorder="1" applyAlignment="1">
      <alignment horizontal="right" vertical="center" indent="1"/>
    </xf>
    <xf numFmtId="165" fontId="10" fillId="6" borderId="11" xfId="15" applyNumberFormat="1" applyFont="1" applyFill="1" applyBorder="1" applyAlignment="1">
      <alignment horizontal="right" vertical="center" indent="1"/>
    </xf>
    <xf numFmtId="0" fontId="10" fillId="6" borderId="15" xfId="12" applyFont="1" applyFill="1" applyBorder="1">
      <alignment horizontal="right" vertical="center" indent="1"/>
    </xf>
    <xf numFmtId="0" fontId="10" fillId="5" borderId="16" xfId="12" applyFont="1" applyFill="1" applyBorder="1">
      <alignment horizontal="right" vertical="center" indent="1"/>
    </xf>
    <xf numFmtId="0" fontId="10" fillId="6" borderId="16" xfId="12" applyFont="1" applyFill="1" applyBorder="1">
      <alignment horizontal="right" vertical="center" indent="1"/>
    </xf>
    <xf numFmtId="0" fontId="10" fillId="5" borderId="46" xfId="12" applyFont="1" applyFill="1" applyBorder="1">
      <alignment horizontal="right" vertical="center" indent="1"/>
    </xf>
    <xf numFmtId="1" fontId="21" fillId="6" borderId="164" xfId="22" applyFont="1" applyFill="1" applyBorder="1" applyAlignment="1">
      <alignment horizontal="center" vertical="center" wrapText="1"/>
    </xf>
    <xf numFmtId="2" fontId="10" fillId="6" borderId="165" xfId="4" applyNumberFormat="1" applyFont="1" applyFill="1" applyBorder="1" applyAlignment="1">
      <alignment horizontal="right" vertical="center" indent="1"/>
    </xf>
    <xf numFmtId="2" fontId="10" fillId="6" borderId="165" xfId="11" applyNumberFormat="1" applyFont="1" applyFill="1" applyBorder="1" applyAlignment="1">
      <alignment horizontal="right" vertical="center" indent="1"/>
    </xf>
    <xf numFmtId="1" fontId="36" fillId="6" borderId="141" xfId="22" applyFont="1" applyFill="1" applyBorder="1" applyAlignment="1">
      <alignment horizontal="center" vertical="center" wrapText="1"/>
    </xf>
    <xf numFmtId="0" fontId="21" fillId="6" borderId="166" xfId="11" applyFont="1" applyFill="1" applyBorder="1" applyAlignment="1">
      <alignment horizontal="center" vertical="center" wrapText="1"/>
    </xf>
    <xf numFmtId="2" fontId="10" fillId="6" borderId="167" xfId="4" applyNumberFormat="1" applyFont="1" applyFill="1" applyBorder="1" applyAlignment="1">
      <alignment horizontal="right" vertical="center" indent="1"/>
    </xf>
    <xf numFmtId="2" fontId="10" fillId="6" borderId="167" xfId="11" applyNumberFormat="1" applyFont="1" applyFill="1" applyBorder="1" applyAlignment="1">
      <alignment horizontal="right" vertical="center" indent="1"/>
    </xf>
    <xf numFmtId="0" fontId="36" fillId="6" borderId="142" xfId="11" applyFont="1" applyFill="1" applyBorder="1" applyAlignment="1">
      <alignment horizontal="center" vertical="center" wrapText="1"/>
    </xf>
    <xf numFmtId="2" fontId="7" fillId="6" borderId="167" xfId="4" applyNumberFormat="1" applyFont="1" applyFill="1" applyBorder="1" applyAlignment="1">
      <alignment horizontal="right" vertical="center" indent="1"/>
    </xf>
    <xf numFmtId="2" fontId="7" fillId="6" borderId="167" xfId="11" applyNumberFormat="1" applyFont="1" applyFill="1" applyBorder="1" applyAlignment="1">
      <alignment horizontal="right" vertical="center" indent="1"/>
    </xf>
    <xf numFmtId="1" fontId="21" fillId="5" borderId="166" xfId="22" applyFont="1" applyFill="1" applyBorder="1" applyAlignment="1">
      <alignment horizontal="center" vertical="center" wrapText="1"/>
    </xf>
    <xf numFmtId="2" fontId="10" fillId="5" borderId="167" xfId="4" applyNumberFormat="1" applyFont="1" applyFill="1" applyBorder="1" applyAlignment="1">
      <alignment horizontal="right" vertical="center" indent="1"/>
    </xf>
    <xf numFmtId="2" fontId="10" fillId="5" borderId="167" xfId="11" applyNumberFormat="1" applyFont="1" applyFill="1" applyBorder="1" applyAlignment="1">
      <alignment horizontal="right" vertical="center" indent="1"/>
    </xf>
    <xf numFmtId="1" fontId="36" fillId="5" borderId="142" xfId="22" applyFont="1" applyFill="1" applyBorder="1" applyAlignment="1">
      <alignment horizontal="center" vertical="center" wrapText="1"/>
    </xf>
    <xf numFmtId="0" fontId="21" fillId="5" borderId="166" xfId="11" applyFont="1" applyFill="1" applyBorder="1" applyAlignment="1">
      <alignment horizontal="center" vertical="center" wrapText="1"/>
    </xf>
    <xf numFmtId="0" fontId="36" fillId="5" borderId="142" xfId="11" applyFont="1" applyFill="1" applyBorder="1" applyAlignment="1">
      <alignment horizontal="center" vertical="center" wrapText="1"/>
    </xf>
    <xf numFmtId="0" fontId="7" fillId="5" borderId="167" xfId="4" applyNumberFormat="1" applyFont="1" applyFill="1" applyBorder="1" applyAlignment="1">
      <alignment horizontal="right" vertical="center" indent="1"/>
    </xf>
    <xf numFmtId="2" fontId="7" fillId="5" borderId="167" xfId="4" applyNumberFormat="1" applyFont="1" applyFill="1" applyBorder="1" applyAlignment="1">
      <alignment horizontal="right" vertical="center" indent="1"/>
    </xf>
    <xf numFmtId="2" fontId="7" fillId="5" borderId="167" xfId="11" applyNumberFormat="1" applyFont="1" applyFill="1" applyBorder="1" applyAlignment="1">
      <alignment horizontal="right" vertical="center" indent="1"/>
    </xf>
    <xf numFmtId="1" fontId="21" fillId="6" borderId="166" xfId="22" applyFont="1" applyFill="1" applyBorder="1" applyAlignment="1">
      <alignment horizontal="center" vertical="center" wrapText="1"/>
    </xf>
    <xf numFmtId="1" fontId="36" fillId="6" borderId="142" xfId="22" applyFont="1" applyFill="1" applyBorder="1" applyAlignment="1">
      <alignment horizontal="center" vertical="center" wrapText="1"/>
    </xf>
    <xf numFmtId="0" fontId="7" fillId="6" borderId="167" xfId="4" applyNumberFormat="1" applyFont="1" applyFill="1" applyBorder="1" applyAlignment="1">
      <alignment horizontal="right" vertical="center" indent="1"/>
    </xf>
    <xf numFmtId="0" fontId="21" fillId="5" borderId="168" xfId="11" applyFont="1" applyFill="1" applyBorder="1" applyAlignment="1">
      <alignment horizontal="center" vertical="center" wrapText="1"/>
    </xf>
    <xf numFmtId="0" fontId="7" fillId="5" borderId="169" xfId="4" applyNumberFormat="1" applyFont="1" applyFill="1" applyBorder="1" applyAlignment="1">
      <alignment horizontal="right" vertical="center" indent="1"/>
    </xf>
    <xf numFmtId="2" fontId="7" fillId="5" borderId="169" xfId="4" applyNumberFormat="1" applyFont="1" applyFill="1" applyBorder="1" applyAlignment="1">
      <alignment horizontal="right" vertical="center" indent="1"/>
    </xf>
    <xf numFmtId="2" fontId="7" fillId="5" borderId="169" xfId="11" applyNumberFormat="1" applyFont="1" applyFill="1" applyBorder="1" applyAlignment="1">
      <alignment horizontal="right" vertical="center" indent="1"/>
    </xf>
    <xf numFmtId="0" fontId="36" fillId="5" borderId="170" xfId="11" applyFont="1" applyFill="1" applyBorder="1" applyAlignment="1">
      <alignment horizontal="center" vertical="center" wrapText="1"/>
    </xf>
    <xf numFmtId="3" fontId="10" fillId="6" borderId="9" xfId="15" applyNumberFormat="1" applyFont="1" applyFill="1" applyBorder="1" applyAlignment="1">
      <alignment horizontal="right" vertical="center" indent="1"/>
    </xf>
    <xf numFmtId="3" fontId="10" fillId="5" borderId="8" xfId="15" applyNumberFormat="1" applyFont="1" applyFill="1" applyBorder="1" applyAlignment="1">
      <alignment horizontal="right" vertical="center" indent="1"/>
    </xf>
    <xf numFmtId="3" fontId="10" fillId="6" borderId="8" xfId="15" applyNumberFormat="1" applyFont="1" applyFill="1" applyBorder="1" applyAlignment="1">
      <alignment horizontal="right" vertical="center" indent="1"/>
    </xf>
    <xf numFmtId="3" fontId="7" fillId="6" borderId="31" xfId="15" applyNumberFormat="1" applyFont="1" applyFill="1" applyBorder="1" applyAlignment="1">
      <alignment horizontal="right" vertical="center" indent="1"/>
    </xf>
    <xf numFmtId="3" fontId="7" fillId="5" borderId="31" xfId="15" applyNumberFormat="1" applyFont="1" applyFill="1" applyBorder="1" applyAlignment="1">
      <alignment horizontal="right" vertical="center" indent="1"/>
    </xf>
    <xf numFmtId="3" fontId="7" fillId="6" borderId="15" xfId="12" applyNumberFormat="1" applyFont="1" applyFill="1" applyBorder="1" applyAlignment="1">
      <alignment horizontal="right" vertical="center" indent="1"/>
    </xf>
    <xf numFmtId="3" fontId="7" fillId="6" borderId="0" xfId="15" applyNumberFormat="1" applyFont="1" applyFill="1" applyBorder="1" applyAlignment="1">
      <alignment horizontal="right" vertical="center" indent="1"/>
    </xf>
    <xf numFmtId="3" fontId="7" fillId="6" borderId="15" xfId="12" applyNumberFormat="1" applyFont="1" applyFill="1" applyBorder="1">
      <alignment horizontal="right" vertical="center" indent="1"/>
    </xf>
    <xf numFmtId="3" fontId="7" fillId="5" borderId="15" xfId="12" applyNumberFormat="1" applyFont="1" applyFill="1" applyBorder="1">
      <alignment horizontal="right" vertical="center" indent="1"/>
    </xf>
    <xf numFmtId="3" fontId="7" fillId="5" borderId="17" xfId="12" applyNumberFormat="1" applyFont="1" applyFill="1" applyBorder="1">
      <alignment horizontal="right" vertical="center" indent="1"/>
    </xf>
    <xf numFmtId="0" fontId="10" fillId="6" borderId="25" xfId="8" applyFont="1" applyFill="1" applyBorder="1" applyAlignment="1">
      <alignment horizontal="right" vertical="center" wrapText="1" indent="1"/>
    </xf>
    <xf numFmtId="0" fontId="10" fillId="5" borderId="25" xfId="8" applyFont="1" applyFill="1" applyBorder="1" applyAlignment="1">
      <alignment horizontal="right" vertical="center" wrapText="1" indent="1"/>
    </xf>
    <xf numFmtId="3" fontId="7" fillId="6" borderId="26" xfId="12" applyNumberFormat="1" applyFont="1" applyFill="1" applyBorder="1" applyAlignment="1">
      <alignment horizontal="right" vertical="center" indent="1"/>
    </xf>
    <xf numFmtId="3" fontId="7" fillId="6" borderId="31" xfId="12" applyNumberFormat="1" applyFont="1" applyFill="1" applyBorder="1" applyAlignment="1">
      <alignment horizontal="right" vertical="center" indent="1"/>
    </xf>
    <xf numFmtId="165" fontId="10" fillId="5" borderId="29" xfId="7" applyNumberFormat="1" applyFont="1" applyFill="1" applyBorder="1" applyAlignment="1">
      <alignment horizontal="right" vertical="center" indent="1"/>
    </xf>
    <xf numFmtId="165" fontId="10" fillId="6" borderId="26" xfId="7" applyNumberFormat="1" applyFont="1" applyFill="1" applyBorder="1" applyAlignment="1">
      <alignment horizontal="right" vertical="center" indent="1"/>
    </xf>
    <xf numFmtId="165" fontId="10" fillId="5" borderId="31" xfId="7" applyNumberFormat="1" applyFont="1" applyFill="1" applyBorder="1" applyAlignment="1">
      <alignment horizontal="right" vertical="center" indent="1"/>
    </xf>
    <xf numFmtId="165" fontId="10" fillId="6" borderId="15" xfId="7" applyNumberFormat="1" applyFont="1" applyFill="1" applyBorder="1" applyAlignment="1">
      <alignment horizontal="right" vertical="center" indent="1"/>
    </xf>
    <xf numFmtId="165" fontId="10" fillId="5" borderId="16" xfId="7" applyNumberFormat="1" applyFont="1" applyFill="1" applyBorder="1" applyAlignment="1">
      <alignment horizontal="right" vertical="center" indent="1"/>
    </xf>
    <xf numFmtId="165" fontId="10" fillId="6" borderId="16" xfId="7" applyNumberFormat="1" applyFont="1" applyFill="1" applyBorder="1" applyAlignment="1">
      <alignment horizontal="right" vertical="center" indent="1"/>
    </xf>
    <xf numFmtId="165" fontId="10" fillId="5" borderId="46" xfId="7" applyNumberFormat="1" applyFont="1" applyFill="1" applyBorder="1" applyAlignment="1">
      <alignment horizontal="right" vertical="center" indent="1"/>
    </xf>
    <xf numFmtId="3" fontId="7" fillId="6" borderId="17" xfId="12" applyNumberFormat="1" applyFont="1" applyFill="1" applyBorder="1" applyAlignment="1">
      <alignment horizontal="right" vertical="center" indent="1"/>
    </xf>
    <xf numFmtId="1" fontId="16" fillId="6" borderId="19" xfId="12" applyNumberFormat="1" applyFont="1" applyFill="1" applyBorder="1" applyAlignment="1">
      <alignment horizontal="center" vertical="center"/>
    </xf>
    <xf numFmtId="0" fontId="33" fillId="5" borderId="8" xfId="34" applyFont="1" applyFill="1" applyBorder="1" applyAlignment="1">
      <alignment horizontal="center" vertical="center"/>
    </xf>
    <xf numFmtId="0" fontId="33" fillId="6" borderId="47" xfId="34" applyFont="1" applyFill="1" applyBorder="1" applyAlignment="1">
      <alignment horizontal="center" vertical="center"/>
    </xf>
    <xf numFmtId="0" fontId="33" fillId="6" borderId="8" xfId="34" applyFont="1" applyFill="1" applyBorder="1" applyAlignment="1">
      <alignment horizontal="center" vertical="center"/>
    </xf>
    <xf numFmtId="0" fontId="21" fillId="6" borderId="47" xfId="34" applyFont="1" applyFill="1" applyBorder="1" applyAlignment="1">
      <alignment horizontal="center" vertical="center"/>
    </xf>
    <xf numFmtId="0" fontId="21" fillId="6" borderId="8" xfId="34" applyFont="1" applyFill="1" applyBorder="1" applyAlignment="1">
      <alignment horizontal="center" vertical="center"/>
    </xf>
    <xf numFmtId="0" fontId="21" fillId="6" borderId="23" xfId="34" applyFont="1" applyFill="1" applyBorder="1" applyAlignment="1">
      <alignment horizontal="center" vertical="center"/>
    </xf>
    <xf numFmtId="0" fontId="7" fillId="6" borderId="8" xfId="34" applyFont="1" applyFill="1" applyBorder="1" applyAlignment="1">
      <alignment vertical="center"/>
    </xf>
    <xf numFmtId="0" fontId="7" fillId="5" borderId="47" xfId="34" applyFont="1" applyFill="1" applyBorder="1" applyAlignment="1">
      <alignment vertical="center"/>
    </xf>
    <xf numFmtId="0" fontId="33" fillId="5" borderId="11" xfId="34" applyFont="1" applyFill="1" applyBorder="1" applyAlignment="1">
      <alignment horizontal="center" vertical="center"/>
    </xf>
    <xf numFmtId="0" fontId="33" fillId="6" borderId="9" xfId="34" applyFont="1" applyFill="1" applyBorder="1" applyAlignment="1">
      <alignment horizontal="center" vertical="center"/>
    </xf>
    <xf numFmtId="0" fontId="7" fillId="6" borderId="9" xfId="34" applyFont="1" applyFill="1" applyBorder="1" applyAlignment="1">
      <alignment vertical="center"/>
    </xf>
    <xf numFmtId="0" fontId="33" fillId="5" borderId="23" xfId="34" applyFont="1" applyFill="1" applyBorder="1" applyAlignment="1">
      <alignment horizontal="center" vertical="center"/>
    </xf>
    <xf numFmtId="0" fontId="7" fillId="5" borderId="23" xfId="34" applyFont="1" applyFill="1" applyBorder="1" applyAlignment="1">
      <alignment vertical="center"/>
    </xf>
    <xf numFmtId="167" fontId="21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21" fillId="5" borderId="18" xfId="34" applyFont="1" applyFill="1" applyBorder="1" applyAlignment="1">
      <alignment horizontal="center" vertical="center" wrapText="1"/>
    </xf>
    <xf numFmtId="0" fontId="6" fillId="5" borderId="167" xfId="4" applyFont="1" applyFill="1" applyBorder="1" applyAlignment="1">
      <alignment horizontal="center" vertical="center" wrapText="1" readingOrder="1"/>
    </xf>
    <xf numFmtId="49" fontId="6" fillId="5" borderId="167" xfId="4" applyNumberFormat="1" applyFont="1" applyFill="1" applyBorder="1" applyAlignment="1">
      <alignment horizontal="center" vertical="center" wrapText="1" readingOrder="1"/>
    </xf>
    <xf numFmtId="0" fontId="7" fillId="5" borderId="11" xfId="11" applyFont="1" applyFill="1" applyBorder="1" applyAlignment="1">
      <alignment horizontal="right" vertical="center" wrapText="1" indent="1" readingOrder="1"/>
    </xf>
    <xf numFmtId="0" fontId="6" fillId="6" borderId="21" xfId="11" applyFont="1" applyFill="1" applyBorder="1" applyAlignment="1">
      <alignment horizontal="center" vertical="center" wrapText="1" readingOrder="1"/>
    </xf>
    <xf numFmtId="0" fontId="7" fillId="5" borderId="16" xfId="11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/>
    </xf>
    <xf numFmtId="0" fontId="7" fillId="6" borderId="21" xfId="11" applyFont="1" applyFill="1" applyBorder="1" applyAlignment="1">
      <alignment horizontal="center" vertical="center" wrapText="1"/>
    </xf>
    <xf numFmtId="169" fontId="7" fillId="6" borderId="18" xfId="33" applyNumberFormat="1" applyFont="1" applyFill="1" applyBorder="1" applyAlignment="1">
      <alignment horizontal="left" vertical="center" indent="1"/>
    </xf>
    <xf numFmtId="168" fontId="7" fillId="6" borderId="18" xfId="33" applyNumberFormat="1" applyFont="1" applyFill="1" applyBorder="1" applyAlignment="1">
      <alignment horizontal="left" vertical="center" indent="1"/>
    </xf>
    <xf numFmtId="168" fontId="10" fillId="6" borderId="18" xfId="33" applyNumberFormat="1" applyFont="1" applyFill="1" applyBorder="1" applyAlignment="1">
      <alignment horizontal="left" vertical="center" indent="1"/>
    </xf>
    <xf numFmtId="169" fontId="10" fillId="6" borderId="18" xfId="33" applyNumberFormat="1" applyFont="1" applyFill="1" applyBorder="1" applyAlignment="1">
      <alignment horizontal="left" vertical="center" indent="1"/>
    </xf>
    <xf numFmtId="0" fontId="16" fillId="6" borderId="19" xfId="11" applyFont="1" applyFill="1" applyBorder="1" applyAlignment="1">
      <alignment horizontal="center" vertical="center" wrapText="1" readingOrder="2"/>
    </xf>
    <xf numFmtId="169" fontId="7" fillId="5" borderId="23" xfId="33" applyNumberFormat="1" applyFont="1" applyFill="1" applyBorder="1" applyAlignment="1">
      <alignment horizontal="left" vertical="center" indent="1"/>
    </xf>
    <xf numFmtId="168" fontId="7" fillId="5" borderId="23" xfId="33" applyNumberFormat="1" applyFont="1" applyFill="1" applyBorder="1" applyAlignment="1">
      <alignment horizontal="left" vertical="center" indent="1"/>
    </xf>
    <xf numFmtId="168" fontId="10" fillId="5" borderId="23" xfId="33" applyNumberFormat="1" applyFont="1" applyFill="1" applyBorder="1" applyAlignment="1">
      <alignment horizontal="left" vertical="center" indent="1"/>
    </xf>
    <xf numFmtId="169" fontId="10" fillId="5" borderId="23" xfId="33" applyNumberFormat="1" applyFont="1" applyFill="1" applyBorder="1" applyAlignment="1">
      <alignment horizontal="left" vertical="center" indent="1"/>
    </xf>
    <xf numFmtId="3" fontId="7" fillId="6" borderId="16" xfId="12" applyNumberFormat="1" applyFont="1" applyFill="1" applyBorder="1" applyAlignment="1">
      <alignment horizontal="right" vertical="center" indent="1"/>
    </xf>
    <xf numFmtId="0" fontId="7" fillId="6" borderId="0" xfId="13" applyFont="1" applyFill="1" applyAlignment="1">
      <alignment horizontal="left"/>
    </xf>
    <xf numFmtId="0" fontId="16" fillId="6" borderId="0" xfId="4" applyFont="1" applyFill="1" applyAlignment="1"/>
    <xf numFmtId="0" fontId="11" fillId="6" borderId="0" xfId="14" applyFont="1" applyFill="1" applyAlignment="1">
      <alignment horizontal="right"/>
    </xf>
    <xf numFmtId="0" fontId="10" fillId="0" borderId="0" xfId="4" applyFont="1" applyAlignment="1"/>
    <xf numFmtId="0" fontId="7" fillId="6" borderId="0" xfId="4" applyFont="1" applyFill="1" applyAlignment="1">
      <alignment horizontal="left"/>
    </xf>
    <xf numFmtId="0" fontId="16" fillId="6" borderId="0" xfId="28" applyFont="1" applyFill="1" applyAlignment="1">
      <alignment horizontal="left"/>
    </xf>
    <xf numFmtId="0" fontId="11" fillId="6" borderId="0" xfId="28" applyFont="1" applyFill="1" applyAlignment="1">
      <alignment horizontal="right"/>
    </xf>
    <xf numFmtId="0" fontId="7" fillId="6" borderId="0" xfId="28" applyFont="1" applyFill="1" applyAlignment="1">
      <alignment horizontal="left"/>
    </xf>
    <xf numFmtId="0" fontId="7" fillId="0" borderId="0" xfId="4" applyFont="1" applyAlignment="1"/>
    <xf numFmtId="0" fontId="11" fillId="6" borderId="0" xfId="28" applyFont="1" applyFill="1" applyAlignment="1"/>
    <xf numFmtId="0" fontId="7" fillId="6" borderId="0" xfId="3" applyFont="1" applyFill="1" applyAlignment="1">
      <alignment horizontal="left"/>
    </xf>
    <xf numFmtId="0" fontId="16" fillId="6" borderId="0" xfId="5" applyFont="1" applyFill="1" applyAlignment="1">
      <alignment horizontal="right" readingOrder="2"/>
    </xf>
    <xf numFmtId="0" fontId="11" fillId="6" borderId="0" xfId="5" applyFont="1" applyFill="1" applyAlignment="1">
      <alignment horizontal="right"/>
    </xf>
    <xf numFmtId="0" fontId="10" fillId="0" borderId="0" xfId="0" applyFont="1" applyAlignment="1"/>
    <xf numFmtId="0" fontId="16" fillId="6" borderId="0" xfId="14" applyFont="1" applyFill="1" applyAlignment="1">
      <alignment horizontal="right"/>
    </xf>
    <xf numFmtId="0" fontId="16" fillId="6" borderId="0" xfId="0" applyFont="1" applyFill="1" applyAlignment="1"/>
    <xf numFmtId="0" fontId="11" fillId="6" borderId="0" xfId="14" applyFont="1" applyFill="1" applyAlignment="1">
      <alignment horizontal="right" readingOrder="2"/>
    </xf>
    <xf numFmtId="0" fontId="10" fillId="6" borderId="0" xfId="0" applyFont="1" applyFill="1" applyAlignment="1"/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1" fillId="6" borderId="0" xfId="0" applyFont="1" applyFill="1" applyAlignment="1"/>
    <xf numFmtId="0" fontId="16" fillId="6" borderId="0" xfId="3" applyFont="1" applyFill="1" applyAlignment="1">
      <alignment horizontal="left"/>
    </xf>
    <xf numFmtId="0" fontId="7" fillId="6" borderId="22" xfId="35" applyFont="1" applyFill="1" applyBorder="1" applyAlignment="1">
      <alignment horizontal="left"/>
    </xf>
    <xf numFmtId="0" fontId="11" fillId="6" borderId="22" xfId="35" applyFont="1" applyFill="1" applyBorder="1" applyAlignment="1">
      <alignment horizontal="center"/>
    </xf>
    <xf numFmtId="0" fontId="11" fillId="6" borderId="22" xfId="35" applyFont="1" applyFill="1" applyBorder="1" applyAlignment="1"/>
    <xf numFmtId="0" fontId="49" fillId="6" borderId="22" xfId="4" applyFont="1" applyFill="1" applyBorder="1" applyAlignment="1">
      <alignment horizontal="center" vertical="center"/>
    </xf>
    <xf numFmtId="0" fontId="7" fillId="6" borderId="26" xfId="11" applyFont="1" applyFill="1" applyBorder="1" applyAlignment="1">
      <alignment horizontal="center" vertical="center" wrapText="1"/>
    </xf>
    <xf numFmtId="2" fontId="10" fillId="6" borderId="26" xfId="12" applyNumberFormat="1" applyFont="1" applyFill="1" applyBorder="1" applyAlignment="1">
      <alignment horizontal="right" vertical="center" indent="1"/>
    </xf>
    <xf numFmtId="0" fontId="11" fillId="6" borderId="26" xfId="11" applyFont="1" applyFill="1" applyBorder="1" applyAlignment="1">
      <alignment horizontal="center" vertical="center" wrapText="1" readingOrder="2"/>
    </xf>
    <xf numFmtId="0" fontId="7" fillId="6" borderId="67" xfId="0" applyFont="1" applyFill="1" applyBorder="1" applyAlignment="1">
      <alignment horizontal="center" vertical="center" wrapText="1"/>
    </xf>
    <xf numFmtId="165" fontId="7" fillId="6" borderId="26" xfId="0" applyNumberFormat="1" applyFont="1" applyFill="1" applyBorder="1" applyAlignment="1">
      <alignment horizontal="right" vertical="center" indent="1"/>
    </xf>
    <xf numFmtId="165" fontId="10" fillId="6" borderId="26" xfId="0" applyNumberFormat="1" applyFont="1" applyFill="1" applyBorder="1" applyAlignment="1">
      <alignment horizontal="right" vertical="center" indent="1"/>
    </xf>
    <xf numFmtId="0" fontId="16" fillId="6" borderId="66" xfId="0" applyFont="1" applyFill="1" applyBorder="1" applyAlignment="1">
      <alignment horizontal="center" vertical="center" wrapText="1" readingOrder="2"/>
    </xf>
    <xf numFmtId="0" fontId="7" fillId="6" borderId="173" xfId="0" applyFont="1" applyFill="1" applyBorder="1" applyAlignment="1">
      <alignment horizontal="center" vertical="center" wrapText="1"/>
    </xf>
    <xf numFmtId="165" fontId="7" fillId="6" borderId="30" xfId="0" applyNumberFormat="1" applyFont="1" applyFill="1" applyBorder="1" applyAlignment="1">
      <alignment horizontal="right" vertical="center" indent="1"/>
    </xf>
    <xf numFmtId="165" fontId="10" fillId="6" borderId="30" xfId="0" applyNumberFormat="1" applyFont="1" applyFill="1" applyBorder="1" applyAlignment="1">
      <alignment horizontal="right" vertical="center" indent="1"/>
    </xf>
    <xf numFmtId="0" fontId="16" fillId="6" borderId="174" xfId="0" applyFont="1" applyFill="1" applyBorder="1" applyAlignment="1">
      <alignment horizontal="center" vertical="center" wrapText="1" readingOrder="2"/>
    </xf>
    <xf numFmtId="0" fontId="7" fillId="6" borderId="30" xfId="0" applyFont="1" applyFill="1" applyBorder="1" applyAlignment="1">
      <alignment horizontal="center" vertical="center" wrapText="1"/>
    </xf>
    <xf numFmtId="3" fontId="10" fillId="6" borderId="30" xfId="0" applyNumberFormat="1" applyFont="1" applyFill="1" applyBorder="1" applyAlignment="1">
      <alignment horizontal="right" vertical="center" indent="1"/>
    </xf>
    <xf numFmtId="0" fontId="16" fillId="6" borderId="30" xfId="0" applyFont="1" applyFill="1" applyBorder="1" applyAlignment="1">
      <alignment horizontal="center" vertical="center" wrapText="1" readingOrder="2"/>
    </xf>
    <xf numFmtId="0" fontId="7" fillId="5" borderId="17" xfId="0" applyFont="1" applyFill="1" applyBorder="1" applyAlignment="1">
      <alignment horizontal="center" vertical="center" wrapText="1"/>
    </xf>
    <xf numFmtId="3" fontId="10" fillId="5" borderId="31" xfId="0" applyNumberFormat="1" applyFont="1" applyFill="1" applyBorder="1" applyAlignment="1">
      <alignment horizontal="right" vertical="center" indent="1"/>
    </xf>
    <xf numFmtId="3" fontId="10" fillId="5" borderId="17" xfId="0" applyNumberFormat="1" applyFont="1" applyFill="1" applyBorder="1" applyAlignment="1">
      <alignment horizontal="right" vertical="center" indent="1"/>
    </xf>
    <xf numFmtId="0" fontId="16" fillId="5" borderId="17" xfId="0" applyFont="1" applyFill="1" applyBorder="1" applyAlignment="1">
      <alignment horizontal="center" vertical="center" wrapText="1" readingOrder="2"/>
    </xf>
    <xf numFmtId="0" fontId="7" fillId="6" borderId="175" xfId="11" applyFont="1" applyFill="1" applyBorder="1" applyAlignment="1">
      <alignment horizontal="center" vertical="center" wrapText="1"/>
    </xf>
    <xf numFmtId="3" fontId="7" fillId="6" borderId="175" xfId="12" applyNumberFormat="1" applyFont="1" applyFill="1" applyBorder="1" applyAlignment="1">
      <alignment horizontal="right" vertical="center" indent="1"/>
    </xf>
    <xf numFmtId="3" fontId="10" fillId="6" borderId="175" xfId="12" applyNumberFormat="1" applyFont="1" applyFill="1" applyBorder="1" applyAlignment="1">
      <alignment horizontal="right" vertical="center" indent="1"/>
    </xf>
    <xf numFmtId="0" fontId="16" fillId="6" borderId="175" xfId="11" applyFont="1" applyFill="1" applyBorder="1" applyAlignment="1">
      <alignment horizontal="center" vertical="center" wrapText="1" readingOrder="2"/>
    </xf>
    <xf numFmtId="0" fontId="7" fillId="5" borderId="120" xfId="11" applyFont="1" applyFill="1" applyBorder="1" applyAlignment="1">
      <alignment horizontal="center" vertical="center" wrapText="1"/>
    </xf>
    <xf numFmtId="3" fontId="7" fillId="5" borderId="120" xfId="12" applyNumberFormat="1" applyFont="1" applyFill="1" applyBorder="1" applyAlignment="1">
      <alignment horizontal="right" vertical="center" indent="1"/>
    </xf>
    <xf numFmtId="3" fontId="10" fillId="5" borderId="120" xfId="12" applyNumberFormat="1" applyFont="1" applyFill="1" applyBorder="1" applyAlignment="1">
      <alignment horizontal="right" vertical="center" indent="1"/>
    </xf>
    <xf numFmtId="0" fontId="16" fillId="5" borderId="120" xfId="11" applyFont="1" applyFill="1" applyBorder="1" applyAlignment="1">
      <alignment horizontal="center" vertical="center" wrapText="1" readingOrder="2"/>
    </xf>
    <xf numFmtId="0" fontId="7" fillId="6" borderId="116" xfId="11" applyFont="1" applyFill="1" applyBorder="1" applyAlignment="1">
      <alignment horizontal="center" vertical="center" wrapText="1"/>
    </xf>
    <xf numFmtId="3" fontId="7" fillId="6" borderId="116" xfId="12" applyNumberFormat="1" applyFont="1" applyFill="1" applyBorder="1" applyAlignment="1">
      <alignment horizontal="right" vertical="center" indent="1"/>
    </xf>
    <xf numFmtId="3" fontId="10" fillId="6" borderId="116" xfId="12" applyNumberFormat="1" applyFont="1" applyFill="1" applyBorder="1" applyAlignment="1">
      <alignment horizontal="right" vertical="center" indent="1"/>
    </xf>
    <xf numFmtId="0" fontId="16" fillId="6" borderId="116" xfId="11" applyFont="1" applyFill="1" applyBorder="1" applyAlignment="1">
      <alignment horizontal="center" vertical="center" wrapText="1" readingOrder="2"/>
    </xf>
    <xf numFmtId="3" fontId="7" fillId="6" borderId="16" xfId="12" applyNumberFormat="1" applyFont="1" applyFill="1" applyBorder="1">
      <alignment horizontal="right" vertical="center" indent="1"/>
    </xf>
    <xf numFmtId="3" fontId="7" fillId="6" borderId="30" xfId="12" applyNumberFormat="1" applyFont="1" applyFill="1" applyBorder="1">
      <alignment horizontal="right" vertical="center" indent="1"/>
    </xf>
    <xf numFmtId="3" fontId="10" fillId="6" borderId="29" xfId="12" applyNumberFormat="1" applyFont="1" applyFill="1" applyBorder="1">
      <alignment horizontal="right" vertical="center" indent="1"/>
    </xf>
    <xf numFmtId="3" fontId="7" fillId="6" borderId="29" xfId="15" applyNumberFormat="1" applyFont="1" applyFill="1" applyBorder="1">
      <alignment horizontal="right" vertical="center" indent="1"/>
    </xf>
    <xf numFmtId="0" fontId="6" fillId="6" borderId="176" xfId="11" applyFont="1" applyFill="1" applyBorder="1" applyAlignment="1">
      <alignment horizontal="left" vertical="center" wrapText="1" indent="1"/>
    </xf>
    <xf numFmtId="0" fontId="16" fillId="6" borderId="174" xfId="30" applyFont="1" applyFill="1" applyBorder="1" applyAlignment="1">
      <alignment horizontal="right" vertical="center" wrapText="1" indent="1" readingOrder="2"/>
    </xf>
    <xf numFmtId="0" fontId="6" fillId="5" borderId="108" xfId="11" applyFont="1" applyFill="1" applyBorder="1" applyAlignment="1">
      <alignment horizontal="center" vertical="center" wrapText="1"/>
    </xf>
    <xf numFmtId="0" fontId="16" fillId="5" borderId="174" xfId="30" applyFont="1" applyFill="1" applyBorder="1" applyAlignment="1">
      <alignment horizontal="center" vertical="center" wrapText="1" readingOrder="2"/>
    </xf>
    <xf numFmtId="0" fontId="7" fillId="6" borderId="42" xfId="11" applyFont="1" applyFill="1" applyBorder="1" applyAlignment="1">
      <alignment horizontal="center" vertical="center" wrapText="1"/>
    </xf>
    <xf numFmtId="0" fontId="16" fillId="6" borderId="43" xfId="30" applyFont="1" applyFill="1" applyBorder="1" applyAlignment="1">
      <alignment horizontal="center" vertical="center" wrapText="1" readingOrder="2"/>
    </xf>
    <xf numFmtId="0" fontId="7" fillId="5" borderId="108" xfId="11" applyFont="1" applyFill="1" applyBorder="1" applyAlignment="1">
      <alignment horizontal="center" vertical="center" wrapText="1"/>
    </xf>
    <xf numFmtId="49" fontId="7" fillId="6" borderId="0" xfId="11" applyNumberFormat="1" applyFont="1" applyFill="1" applyBorder="1" applyAlignment="1">
      <alignment horizontal="center" vertical="center" wrapText="1"/>
    </xf>
    <xf numFmtId="0" fontId="16" fillId="6" borderId="0" xfId="30" applyFont="1" applyFill="1" applyBorder="1" applyAlignment="1">
      <alignment horizontal="center" vertical="center" wrapText="1" readingOrder="2"/>
    </xf>
    <xf numFmtId="0" fontId="16" fillId="5" borderId="0" xfId="30" applyFont="1" applyFill="1" applyBorder="1" applyAlignment="1">
      <alignment horizontal="center" vertical="center" wrapText="1" readingOrder="2"/>
    </xf>
    <xf numFmtId="0" fontId="7" fillId="6" borderId="0" xfId="11" applyFont="1" applyFill="1" applyBorder="1" applyAlignment="1">
      <alignment horizontal="center" vertical="center" wrapText="1"/>
    </xf>
    <xf numFmtId="0" fontId="6" fillId="6" borderId="42" xfId="11" applyFont="1" applyFill="1" applyBorder="1" applyAlignment="1">
      <alignment horizontal="center" vertical="center" wrapText="1"/>
    </xf>
    <xf numFmtId="0" fontId="6" fillId="5" borderId="111" xfId="11" applyFont="1" applyFill="1" applyBorder="1" applyAlignment="1">
      <alignment horizontal="left" vertical="center" wrapText="1" indent="1"/>
    </xf>
    <xf numFmtId="0" fontId="16" fillId="5" borderId="111" xfId="30" applyFont="1" applyFill="1" applyBorder="1" applyAlignment="1">
      <alignment horizontal="right" vertical="center" wrapText="1" indent="1" readingOrder="2"/>
    </xf>
    <xf numFmtId="0" fontId="6" fillId="5" borderId="56" xfId="11" applyFont="1" applyFill="1" applyBorder="1" applyAlignment="1">
      <alignment horizontal="center" vertical="center" wrapText="1"/>
    </xf>
    <xf numFmtId="3" fontId="10" fillId="5" borderId="31" xfId="12" applyNumberFormat="1" applyFont="1" applyFill="1" applyBorder="1">
      <alignment horizontal="right" vertical="center" indent="1"/>
    </xf>
    <xf numFmtId="0" fontId="16" fillId="5" borderId="66" xfId="30" applyFont="1" applyFill="1" applyBorder="1" applyAlignment="1">
      <alignment horizontal="center" vertical="center" wrapText="1" readingOrder="2"/>
    </xf>
    <xf numFmtId="3" fontId="7" fillId="5" borderId="31" xfId="12" applyNumberFormat="1" applyFont="1" applyFill="1" applyBorder="1">
      <alignment horizontal="right" vertical="center" indent="1"/>
    </xf>
    <xf numFmtId="0" fontId="7" fillId="5" borderId="17" xfId="7" applyFont="1" applyFill="1" applyBorder="1" applyAlignment="1">
      <alignment horizontal="center" vertical="center" wrapText="1" readingOrder="2"/>
    </xf>
    <xf numFmtId="3" fontId="10" fillId="0" borderId="0" xfId="0" applyNumberFormat="1" applyFont="1" applyAlignment="1">
      <alignment vertical="center"/>
    </xf>
    <xf numFmtId="0" fontId="33" fillId="5" borderId="15" xfId="4" applyFont="1" applyFill="1" applyBorder="1" applyAlignment="1">
      <alignment horizontal="left" vertical="center" wrapText="1" indent="1"/>
    </xf>
    <xf numFmtId="0" fontId="6" fillId="5" borderId="15" xfId="4" applyFont="1" applyFill="1" applyBorder="1" applyAlignment="1">
      <alignment horizontal="center" vertical="center" wrapText="1" readingOrder="1"/>
    </xf>
    <xf numFmtId="49" fontId="6" fillId="5" borderId="15" xfId="4" applyNumberFormat="1" applyFont="1" applyFill="1" applyBorder="1" applyAlignment="1">
      <alignment horizontal="center" vertical="center" wrapText="1" readingOrder="1"/>
    </xf>
    <xf numFmtId="0" fontId="7" fillId="5" borderId="15" xfId="4" applyFont="1" applyFill="1" applyBorder="1" applyAlignment="1">
      <alignment horizontal="right" vertical="center" wrapText="1" indent="1" readingOrder="2"/>
    </xf>
    <xf numFmtId="0" fontId="33" fillId="6" borderId="107" xfId="4" applyFont="1" applyFill="1" applyBorder="1" applyAlignment="1">
      <alignment horizontal="left" vertical="center" wrapText="1" indent="1"/>
    </xf>
    <xf numFmtId="0" fontId="6" fillId="6" borderId="101" xfId="4" applyFont="1" applyFill="1" applyBorder="1" applyAlignment="1">
      <alignment horizontal="center" vertical="center" wrapText="1" readingOrder="1"/>
    </xf>
    <xf numFmtId="49" fontId="6" fillId="6" borderId="101" xfId="4" applyNumberFormat="1" applyFont="1" applyFill="1" applyBorder="1" applyAlignment="1">
      <alignment horizontal="center" vertical="center" wrapText="1" readingOrder="1"/>
    </xf>
    <xf numFmtId="0" fontId="7" fillId="6" borderId="101" xfId="4" applyFont="1" applyFill="1" applyBorder="1" applyAlignment="1">
      <alignment horizontal="right" vertical="center" wrapText="1" indent="1" readingOrder="2"/>
    </xf>
    <xf numFmtId="0" fontId="6" fillId="6" borderId="167" xfId="4" applyFont="1" applyFill="1" applyBorder="1" applyAlignment="1">
      <alignment horizontal="center" vertical="center" wrapText="1" readingOrder="1"/>
    </xf>
    <xf numFmtId="49" fontId="6" fillId="6" borderId="167" xfId="4" applyNumberFormat="1" applyFont="1" applyFill="1" applyBorder="1" applyAlignment="1">
      <alignment horizontal="center" vertical="center" wrapText="1" readingOrder="1"/>
    </xf>
    <xf numFmtId="0" fontId="7" fillId="6" borderId="42" xfId="4" applyFont="1" applyFill="1" applyBorder="1" applyAlignment="1">
      <alignment horizontal="right" vertical="center" wrapText="1" indent="1" readingOrder="2"/>
    </xf>
    <xf numFmtId="0" fontId="33" fillId="6" borderId="43" xfId="4" applyFont="1" applyFill="1" applyBorder="1" applyAlignment="1">
      <alignment horizontal="left" vertical="center" wrapText="1" indent="1"/>
    </xf>
    <xf numFmtId="0" fontId="7" fillId="6" borderId="42" xfId="4" applyFont="1" applyFill="1" applyBorder="1" applyAlignment="1">
      <alignment horizontal="right" vertical="center" wrapText="1" readingOrder="2"/>
    </xf>
    <xf numFmtId="0" fontId="50" fillId="11" borderId="0" xfId="0" applyFont="1" applyFill="1"/>
    <xf numFmtId="0" fontId="10" fillId="11" borderId="0" xfId="0" applyFont="1" applyFill="1"/>
    <xf numFmtId="3" fontId="51" fillId="12" borderId="0" xfId="0" applyNumberFormat="1" applyFont="1" applyFill="1"/>
    <xf numFmtId="3" fontId="50" fillId="12" borderId="0" xfId="0" applyNumberFormat="1" applyFont="1" applyFill="1"/>
    <xf numFmtId="3" fontId="50" fillId="6" borderId="0" xfId="0" applyNumberFormat="1" applyFont="1" applyFill="1"/>
    <xf numFmtId="3" fontId="50" fillId="11" borderId="0" xfId="0" applyNumberFormat="1" applyFont="1" applyFill="1"/>
    <xf numFmtId="3" fontId="0" fillId="0" borderId="0" xfId="0" applyNumberFormat="1"/>
    <xf numFmtId="0" fontId="50" fillId="11" borderId="0" xfId="0" applyFont="1" applyFill="1" applyAlignment="1">
      <alignment horizontal="right"/>
    </xf>
    <xf numFmtId="3" fontId="50" fillId="11" borderId="0" xfId="0" applyNumberFormat="1" applyFont="1" applyFill="1" applyAlignment="1">
      <alignment horizontal="left"/>
    </xf>
    <xf numFmtId="0" fontId="50" fillId="12" borderId="0" xfId="0" applyFont="1" applyFill="1"/>
    <xf numFmtId="3" fontId="50" fillId="12" borderId="0" xfId="0" applyNumberFormat="1" applyFont="1" applyFill="1" applyAlignment="1">
      <alignment horizontal="left"/>
    </xf>
    <xf numFmtId="0" fontId="0" fillId="14" borderId="0" xfId="0" applyFill="1"/>
    <xf numFmtId="3" fontId="10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10" fillId="14" borderId="0" xfId="0" applyFont="1" applyFill="1"/>
    <xf numFmtId="3" fontId="14" fillId="0" borderId="0" xfId="12" applyNumberFormat="1" applyBorder="1">
      <alignment horizontal="right" vertical="center" indent="1"/>
    </xf>
    <xf numFmtId="3" fontId="14" fillId="13" borderId="0" xfId="12" applyNumberFormat="1" applyFill="1" applyBorder="1">
      <alignment horizontal="right" vertical="center" indent="1"/>
    </xf>
    <xf numFmtId="3" fontId="7" fillId="6" borderId="30" xfId="15" applyNumberFormat="1" applyFont="1" applyFill="1" applyBorder="1">
      <alignment horizontal="right" vertical="center" indent="1"/>
    </xf>
    <xf numFmtId="1" fontId="0" fillId="13" borderId="0" xfId="0" applyNumberFormat="1" applyFill="1"/>
    <xf numFmtId="0" fontId="13" fillId="5" borderId="16" xfId="16" applyFont="1" applyFill="1" applyBorder="1">
      <alignment horizontal="right" vertical="center" wrapText="1" indent="1" readingOrder="2"/>
    </xf>
    <xf numFmtId="0" fontId="53" fillId="11" borderId="0" xfId="0" applyFont="1" applyFill="1"/>
    <xf numFmtId="0" fontId="54" fillId="11" borderId="0" xfId="0" applyFont="1" applyFill="1"/>
    <xf numFmtId="3" fontId="52" fillId="11" borderId="0" xfId="0" applyNumberFormat="1" applyFont="1" applyFill="1" applyAlignment="1">
      <alignment horizontal="left"/>
    </xf>
    <xf numFmtId="0" fontId="52" fillId="11" borderId="0" xfId="0" applyFont="1" applyFill="1" applyAlignment="1">
      <alignment horizontal="left"/>
    </xf>
    <xf numFmtId="0" fontId="55" fillId="11" borderId="0" xfId="0" applyFont="1" applyFill="1"/>
    <xf numFmtId="3" fontId="55" fillId="11" borderId="0" xfId="0" applyNumberFormat="1" applyFont="1" applyFill="1" applyAlignment="1">
      <alignment horizontal="left"/>
    </xf>
    <xf numFmtId="3" fontId="7" fillId="12" borderId="0" xfId="0" applyNumberFormat="1" applyFont="1" applyFill="1"/>
    <xf numFmtId="3" fontId="10" fillId="12" borderId="0" xfId="0" applyNumberFormat="1" applyFont="1" applyFill="1"/>
    <xf numFmtId="3" fontId="10" fillId="6" borderId="0" xfId="0" applyNumberFormat="1" applyFont="1" applyFill="1"/>
    <xf numFmtId="3" fontId="10" fillId="11" borderId="0" xfId="0" applyNumberFormat="1" applyFont="1" applyFill="1"/>
    <xf numFmtId="0" fontId="10" fillId="11" borderId="0" xfId="0" applyFont="1" applyFill="1" applyAlignment="1">
      <alignment horizontal="right"/>
    </xf>
    <xf numFmtId="0" fontId="10" fillId="12" borderId="0" xfId="0" applyFont="1" applyFill="1"/>
    <xf numFmtId="0" fontId="55" fillId="11" borderId="0" xfId="0" applyFont="1" applyFill="1" applyAlignment="1">
      <alignment horizontal="left"/>
    </xf>
    <xf numFmtId="0" fontId="50" fillId="0" borderId="0" xfId="0" applyFont="1"/>
    <xf numFmtId="3" fontId="50" fillId="0" borderId="0" xfId="0" applyNumberFormat="1" applyFont="1"/>
    <xf numFmtId="0" fontId="55" fillId="15" borderId="0" xfId="0" applyFont="1" applyFill="1" applyAlignment="1">
      <alignment horizontal="left"/>
    </xf>
    <xf numFmtId="0" fontId="0" fillId="15" borderId="0" xfId="0" applyFill="1"/>
    <xf numFmtId="0" fontId="7" fillId="0" borderId="30" xfId="4" applyFont="1" applyBorder="1" applyAlignment="1">
      <alignment horizontal="center" vertical="center" wrapText="1" readingOrder="1"/>
    </xf>
    <xf numFmtId="0" fontId="7" fillId="5" borderId="16" xfId="4" applyFont="1" applyFill="1" applyBorder="1" applyAlignment="1">
      <alignment horizontal="center" vertical="center" wrapText="1" readingOrder="1"/>
    </xf>
    <xf numFmtId="0" fontId="2" fillId="6" borderId="16" xfId="4" applyFont="1" applyFill="1" applyBorder="1" applyAlignment="1">
      <alignment horizontal="center" vertical="center" wrapText="1" readingOrder="1"/>
    </xf>
    <xf numFmtId="0" fontId="7" fillId="6" borderId="16" xfId="4" applyFont="1" applyFill="1" applyBorder="1" applyAlignment="1">
      <alignment horizontal="center" vertical="center" wrapText="1" readingOrder="1"/>
    </xf>
    <xf numFmtId="0" fontId="4" fillId="6" borderId="16" xfId="4" applyFont="1" applyFill="1" applyBorder="1" applyAlignment="1">
      <alignment horizontal="center" vertical="center" wrapText="1" readingOrder="2"/>
    </xf>
    <xf numFmtId="0" fontId="33" fillId="5" borderId="111" xfId="4" applyFont="1" applyFill="1" applyBorder="1" applyAlignment="1">
      <alignment horizontal="left" vertical="center" wrapText="1" indent="1"/>
    </xf>
    <xf numFmtId="0" fontId="33" fillId="5" borderId="45" xfId="4" applyFont="1" applyFill="1" applyBorder="1" applyAlignment="1">
      <alignment horizontal="left" vertical="center" wrapText="1" indent="1"/>
    </xf>
    <xf numFmtId="0" fontId="6" fillId="5" borderId="169" xfId="4" applyFont="1" applyFill="1" applyBorder="1" applyAlignment="1">
      <alignment horizontal="center" vertical="center" wrapText="1" readingOrder="1"/>
    </xf>
    <xf numFmtId="49" fontId="6" fillId="5" borderId="169" xfId="4" applyNumberFormat="1" applyFont="1" applyFill="1" applyBorder="1" applyAlignment="1">
      <alignment horizontal="center" vertical="center" wrapText="1" readingOrder="1"/>
    </xf>
    <xf numFmtId="0" fontId="7" fillId="5" borderId="44" xfId="4" applyFont="1" applyFill="1" applyBorder="1" applyAlignment="1">
      <alignment horizontal="right" vertical="center" wrapText="1" readingOrder="2"/>
    </xf>
    <xf numFmtId="0" fontId="2" fillId="6" borderId="112" xfId="4" applyFont="1" applyFill="1" applyBorder="1" applyAlignment="1">
      <alignment horizontal="center" vertical="center" wrapText="1" readingOrder="1"/>
    </xf>
    <xf numFmtId="0" fontId="7" fillId="6" borderId="165" xfId="4" applyFont="1" applyFill="1" applyBorder="1" applyAlignment="1">
      <alignment horizontal="center" vertical="center" wrapText="1" readingOrder="1"/>
    </xf>
    <xf numFmtId="49" fontId="6" fillId="6" borderId="165" xfId="4" applyNumberFormat="1" applyFont="1" applyFill="1" applyBorder="1" applyAlignment="1">
      <alignment horizontal="center" vertical="center" wrapText="1" readingOrder="1"/>
    </xf>
    <xf numFmtId="0" fontId="4" fillId="6" borderId="108" xfId="4" applyFont="1" applyFill="1" applyBorder="1" applyAlignment="1">
      <alignment horizontal="center" vertical="center" wrapText="1" readingOrder="2"/>
    </xf>
    <xf numFmtId="0" fontId="2" fillId="6" borderId="43" xfId="4" applyFont="1" applyFill="1" applyBorder="1" applyAlignment="1">
      <alignment horizontal="center" vertical="center" wrapText="1" readingOrder="1"/>
    </xf>
    <xf numFmtId="0" fontId="7" fillId="6" borderId="167" xfId="4" applyFont="1" applyFill="1" applyBorder="1" applyAlignment="1">
      <alignment horizontal="center" vertical="center" wrapText="1" readingOrder="1"/>
    </xf>
    <xf numFmtId="0" fontId="4" fillId="6" borderId="42" xfId="4" applyFont="1" applyFill="1" applyBorder="1" applyAlignment="1">
      <alignment horizontal="center" vertical="center" wrapText="1" readingOrder="2"/>
    </xf>
    <xf numFmtId="0" fontId="6" fillId="0" borderId="30" xfId="4" applyFont="1" applyBorder="1" applyAlignment="1">
      <alignment horizontal="center" vertical="center" wrapText="1" readingOrder="1"/>
    </xf>
    <xf numFmtId="0" fontId="6" fillId="5" borderId="101" xfId="4" applyFont="1" applyFill="1" applyBorder="1" applyAlignment="1">
      <alignment horizontal="center" vertical="center" wrapText="1" readingOrder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 readingOrder="1"/>
    </xf>
    <xf numFmtId="0" fontId="16" fillId="5" borderId="16" xfId="30" applyFont="1" applyFill="1" applyBorder="1" applyAlignment="1">
      <alignment horizontal="center" vertical="center" wrapText="1" readingOrder="2"/>
    </xf>
    <xf numFmtId="0" fontId="16" fillId="5" borderId="17" xfId="30" applyFont="1" applyFill="1" applyBorder="1" applyAlignment="1">
      <alignment horizontal="center" vertical="center" wrapText="1" readingOrder="2"/>
    </xf>
    <xf numFmtId="0" fontId="16" fillId="6" borderId="15" xfId="30" applyFont="1" applyFill="1" applyBorder="1" applyAlignment="1">
      <alignment horizontal="center" vertical="center" wrapText="1" readingOrder="2"/>
    </xf>
    <xf numFmtId="0" fontId="7" fillId="6" borderId="66" xfId="7" applyFont="1" applyFill="1" applyBorder="1" applyAlignment="1">
      <alignment horizontal="center" vertical="center"/>
    </xf>
    <xf numFmtId="0" fontId="7" fillId="5" borderId="177" xfId="11" applyFont="1" applyFill="1" applyBorder="1" applyAlignment="1">
      <alignment horizontal="center" vertical="center" wrapText="1"/>
    </xf>
    <xf numFmtId="3" fontId="7" fillId="5" borderId="177" xfId="12" applyNumberFormat="1" applyFont="1" applyFill="1" applyBorder="1" applyAlignment="1">
      <alignment horizontal="right" vertical="center" indent="1"/>
    </xf>
    <xf numFmtId="3" fontId="10" fillId="5" borderId="177" xfId="12" applyNumberFormat="1" applyFont="1" applyFill="1" applyBorder="1" applyAlignment="1">
      <alignment horizontal="right" vertical="center" indent="1"/>
    </xf>
    <xf numFmtId="0" fontId="16" fillId="5" borderId="177" xfId="11" applyFont="1" applyFill="1" applyBorder="1" applyAlignment="1">
      <alignment horizontal="center" vertical="center" wrapText="1" readingOrder="2"/>
    </xf>
    <xf numFmtId="165" fontId="10" fillId="6" borderId="18" xfId="12" applyNumberFormat="1" applyFont="1" applyFill="1" applyBorder="1" applyAlignment="1">
      <alignment horizontal="right" vertical="center" indent="1"/>
    </xf>
    <xf numFmtId="3" fontId="10" fillId="6" borderId="18" xfId="12" applyNumberFormat="1" applyFont="1" applyFill="1" applyBorder="1" applyAlignment="1">
      <alignment horizontal="right" vertical="center" indent="1"/>
    </xf>
    <xf numFmtId="0" fontId="7" fillId="6" borderId="173" xfId="11" applyFont="1" applyFill="1" applyBorder="1" applyAlignment="1">
      <alignment horizontal="center" vertical="center" wrapText="1"/>
    </xf>
    <xf numFmtId="0" fontId="16" fillId="6" borderId="30" xfId="30" applyFont="1" applyFill="1" applyBorder="1" applyAlignment="1">
      <alignment horizontal="center" vertical="center" wrapText="1" readingOrder="2"/>
    </xf>
    <xf numFmtId="0" fontId="7" fillId="5" borderId="31" xfId="8" applyFont="1" applyFill="1" applyBorder="1" applyAlignment="1">
      <alignment horizontal="center" vertical="center" wrapText="1" readingOrder="1"/>
    </xf>
    <xf numFmtId="3" fontId="7" fillId="4" borderId="0" xfId="0" applyNumberFormat="1" applyFont="1" applyFill="1"/>
    <xf numFmtId="3" fontId="7" fillId="4" borderId="0" xfId="0" applyNumberFormat="1" applyFont="1" applyFill="1" applyAlignment="1">
      <alignment horizontal="left"/>
    </xf>
    <xf numFmtId="3" fontId="51" fillId="4" borderId="0" xfId="0" applyNumberFormat="1" applyFont="1" applyFill="1"/>
    <xf numFmtId="3" fontId="51" fillId="4" borderId="0" xfId="0" applyNumberFormat="1" applyFont="1" applyFill="1" applyAlignment="1">
      <alignment horizontal="left"/>
    </xf>
    <xf numFmtId="0" fontId="53" fillId="11" borderId="178" xfId="0" applyFont="1" applyFill="1" applyBorder="1"/>
    <xf numFmtId="3" fontId="50" fillId="12" borderId="178" xfId="0" applyNumberFormat="1" applyFont="1" applyFill="1" applyBorder="1"/>
    <xf numFmtId="0" fontId="50" fillId="0" borderId="178" xfId="0" applyFont="1" applyBorder="1"/>
    <xf numFmtId="0" fontId="50" fillId="11" borderId="178" xfId="0" applyFont="1" applyFill="1" applyBorder="1"/>
    <xf numFmtId="3" fontId="51" fillId="12" borderId="178" xfId="0" applyNumberFormat="1" applyFont="1" applyFill="1" applyBorder="1"/>
    <xf numFmtId="3" fontId="51" fillId="4" borderId="178" xfId="0" applyNumberFormat="1" applyFont="1" applyFill="1" applyBorder="1" applyAlignment="1">
      <alignment horizontal="left"/>
    </xf>
    <xf numFmtId="0" fontId="54" fillId="11" borderId="178" xfId="0" applyFont="1" applyFill="1" applyBorder="1"/>
    <xf numFmtId="3" fontId="10" fillId="12" borderId="178" xfId="0" applyNumberFormat="1" applyFont="1" applyFill="1" applyBorder="1"/>
    <xf numFmtId="0" fontId="10" fillId="0" borderId="178" xfId="0" applyFont="1" applyBorder="1"/>
    <xf numFmtId="0" fontId="10" fillId="11" borderId="178" xfId="0" applyFont="1" applyFill="1" applyBorder="1"/>
    <xf numFmtId="3" fontId="7" fillId="4" borderId="178" xfId="0" applyNumberFormat="1" applyFont="1" applyFill="1" applyBorder="1" applyAlignment="1">
      <alignment horizontal="left"/>
    </xf>
    <xf numFmtId="3" fontId="10" fillId="0" borderId="178" xfId="0" applyNumberFormat="1" applyFont="1" applyBorder="1"/>
    <xf numFmtId="0" fontId="7" fillId="6" borderId="31" xfId="15" applyFont="1" applyFill="1" applyBorder="1">
      <alignment horizontal="right" vertical="center" indent="1"/>
    </xf>
    <xf numFmtId="0" fontId="60" fillId="4" borderId="0" xfId="0" applyFont="1" applyFill="1" applyAlignment="1">
      <alignment vertical="center"/>
    </xf>
    <xf numFmtId="3" fontId="16" fillId="0" borderId="0" xfId="4" applyNumberFormat="1" applyFont="1" applyAlignment="1">
      <alignment horizontal="center" vertical="center"/>
    </xf>
    <xf numFmtId="0" fontId="61" fillId="0" borderId="0" xfId="4" applyFont="1" applyAlignment="1">
      <alignment horizontal="center" vertical="center" readingOrder="1"/>
    </xf>
    <xf numFmtId="165" fontId="10" fillId="6" borderId="16" xfId="15" applyNumberFormat="1" applyFont="1" applyFill="1" applyBorder="1">
      <alignment horizontal="right" vertical="center" indent="1"/>
    </xf>
    <xf numFmtId="3" fontId="10" fillId="6" borderId="16" xfId="33" applyNumberFormat="1" applyFont="1" applyFill="1" applyBorder="1" applyAlignment="1">
      <alignment horizontal="right" vertical="center" indent="1"/>
    </xf>
    <xf numFmtId="165" fontId="10" fillId="6" borderId="16" xfId="12" applyNumberFormat="1" applyFont="1" applyFill="1" applyBorder="1">
      <alignment horizontal="right" vertical="center" indent="1"/>
    </xf>
    <xf numFmtId="0" fontId="7" fillId="5" borderId="17" xfId="11" applyFont="1" applyFill="1" applyBorder="1" applyAlignment="1">
      <alignment horizontal="center" vertical="center" wrapText="1" readingOrder="1"/>
    </xf>
    <xf numFmtId="165" fontId="10" fillId="5" borderId="17" xfId="15" applyNumberFormat="1" applyFont="1" applyFill="1" applyBorder="1">
      <alignment horizontal="right" vertical="center" indent="1"/>
    </xf>
    <xf numFmtId="3" fontId="10" fillId="5" borderId="17" xfId="33" applyNumberFormat="1" applyFont="1" applyFill="1" applyBorder="1" applyAlignment="1">
      <alignment horizontal="right" vertical="center" indent="1"/>
    </xf>
    <xf numFmtId="165" fontId="10" fillId="5" borderId="17" xfId="12" applyNumberFormat="1" applyFont="1" applyFill="1" applyBorder="1">
      <alignment horizontal="right" vertical="center" indent="1"/>
    </xf>
    <xf numFmtId="0" fontId="16" fillId="5" borderId="17" xfId="11" applyFont="1" applyFill="1" applyBorder="1" applyAlignment="1">
      <alignment horizontal="center" vertical="center" wrapText="1" readingOrder="2"/>
    </xf>
    <xf numFmtId="3" fontId="7" fillId="6" borderId="18" xfId="15" applyNumberFormat="1" applyFont="1" applyFill="1" applyBorder="1" applyAlignment="1">
      <alignment horizontal="right" vertical="center" indent="1"/>
    </xf>
    <xf numFmtId="3" fontId="7" fillId="5" borderId="179" xfId="15" applyNumberFormat="1" applyFont="1" applyFill="1" applyBorder="1" applyAlignment="1">
      <alignment horizontal="right" vertical="center" indent="1"/>
    </xf>
    <xf numFmtId="3" fontId="7" fillId="5" borderId="18" xfId="15" applyNumberFormat="1" applyFont="1" applyFill="1" applyBorder="1" applyAlignment="1">
      <alignment horizontal="right" vertical="center" indent="1"/>
    </xf>
    <xf numFmtId="165" fontId="10" fillId="0" borderId="0" xfId="4" applyNumberFormat="1" applyFont="1" applyAlignment="1">
      <alignment vertical="center"/>
    </xf>
    <xf numFmtId="0" fontId="11" fillId="6" borderId="0" xfId="35" applyFont="1" applyFill="1" applyBorder="1" applyAlignment="1">
      <alignment horizontal="center" vertical="center"/>
    </xf>
    <xf numFmtId="49" fontId="21" fillId="5" borderId="19" xfId="34" applyNumberFormat="1" applyFont="1" applyFill="1" applyBorder="1" applyAlignment="1">
      <alignment horizontal="center" vertical="center" wrapText="1"/>
    </xf>
    <xf numFmtId="0" fontId="33" fillId="6" borderId="25" xfId="11" applyFont="1" applyFill="1" applyBorder="1" applyAlignment="1">
      <alignment horizontal="center" vertical="center" wrapText="1"/>
    </xf>
    <xf numFmtId="0" fontId="21" fillId="7" borderId="69" xfId="0" applyFont="1" applyFill="1" applyBorder="1" applyAlignment="1">
      <alignment horizontal="left" vertical="center" wrapText="1" indent="1" readingOrder="1"/>
    </xf>
    <xf numFmtId="0" fontId="7" fillId="0" borderId="29" xfId="0" applyFont="1" applyFill="1" applyBorder="1" applyAlignment="1">
      <alignment horizontal="right" vertical="center" indent="1"/>
    </xf>
    <xf numFmtId="0" fontId="10" fillId="0" borderId="29" xfId="0" applyFont="1" applyFill="1" applyBorder="1" applyAlignment="1">
      <alignment horizontal="right" vertical="center" indent="1"/>
    </xf>
    <xf numFmtId="0" fontId="7" fillId="6" borderId="29" xfId="30" applyFont="1" applyFill="1" applyBorder="1">
      <alignment horizontal="right" vertical="center" wrapText="1" indent="1" readingOrder="2"/>
    </xf>
    <xf numFmtId="0" fontId="33" fillId="6" borderId="29" xfId="11" applyFont="1" applyFill="1" applyBorder="1" applyAlignment="1">
      <alignment horizontal="center" vertical="center" wrapText="1"/>
    </xf>
    <xf numFmtId="165" fontId="26" fillId="6" borderId="31" xfId="7" applyNumberFormat="1" applyFont="1" applyFill="1" applyBorder="1" applyAlignment="1">
      <alignment horizontal="right" vertical="center" indent="1"/>
    </xf>
    <xf numFmtId="0" fontId="7" fillId="6" borderId="57" xfId="7" applyFont="1" applyFill="1" applyBorder="1" applyAlignment="1">
      <alignment horizontal="center" vertical="center"/>
    </xf>
    <xf numFmtId="0" fontId="33" fillId="5" borderId="49" xfId="36" applyFont="1" applyFill="1" applyBorder="1" applyAlignment="1">
      <alignment horizontal="left" vertical="center" wrapText="1" indent="1"/>
    </xf>
    <xf numFmtId="0" fontId="21" fillId="5" borderId="47" xfId="36" applyFont="1" applyFill="1" applyBorder="1" applyAlignment="1">
      <alignment horizontal="left" vertical="center" wrapText="1" indent="1"/>
    </xf>
    <xf numFmtId="0" fontId="7" fillId="5" borderId="47" xfId="35" applyFont="1" applyFill="1" applyBorder="1" applyAlignment="1">
      <alignment horizontal="right" vertical="center" indent="1"/>
    </xf>
    <xf numFmtId="0" fontId="10" fillId="5" borderId="47" xfId="36" applyFont="1" applyFill="1" applyBorder="1" applyAlignment="1">
      <alignment horizontal="right" vertical="center" indent="1"/>
    </xf>
    <xf numFmtId="0" fontId="10" fillId="5" borderId="47" xfId="35" applyFont="1" applyFill="1" applyBorder="1" applyAlignment="1">
      <alignment horizontal="right" vertical="center" indent="1"/>
    </xf>
    <xf numFmtId="0" fontId="7" fillId="5" borderId="48" xfId="36" applyFont="1" applyFill="1" applyBorder="1" applyAlignment="1">
      <alignment horizontal="right" vertical="center" wrapText="1" indent="1"/>
    </xf>
    <xf numFmtId="0" fontId="33" fillId="5" borderId="36" xfId="36" applyFont="1" applyFill="1" applyBorder="1" applyAlignment="1">
      <alignment horizontal="left" vertical="center" wrapText="1" indent="1"/>
    </xf>
    <xf numFmtId="0" fontId="21" fillId="5" borderId="9" xfId="36" applyFont="1" applyFill="1" applyBorder="1" applyAlignment="1">
      <alignment horizontal="left" vertical="center" wrapText="1" indent="1"/>
    </xf>
    <xf numFmtId="0" fontId="10" fillId="5" borderId="9" xfId="36" applyFont="1" applyFill="1" applyBorder="1" applyAlignment="1">
      <alignment horizontal="right" vertical="center" indent="1"/>
    </xf>
    <xf numFmtId="0" fontId="10" fillId="5" borderId="9" xfId="35" applyFont="1" applyFill="1" applyBorder="1" applyAlignment="1">
      <alignment horizontal="right" vertical="center" indent="1"/>
    </xf>
    <xf numFmtId="0" fontId="7" fillId="5" borderId="37" xfId="36" applyFont="1" applyFill="1" applyBorder="1" applyAlignment="1">
      <alignment horizontal="right" vertical="center" wrapText="1" indent="1"/>
    </xf>
    <xf numFmtId="0" fontId="33" fillId="6" borderId="38" xfId="36" applyFont="1" applyFill="1" applyBorder="1" applyAlignment="1">
      <alignment horizontal="left" vertical="center" wrapText="1" indent="1"/>
    </xf>
    <xf numFmtId="0" fontId="21" fillId="6" borderId="8" xfId="36" applyFont="1" applyFill="1" applyBorder="1" applyAlignment="1">
      <alignment horizontal="left" vertical="center" wrapText="1" indent="1"/>
    </xf>
    <xf numFmtId="0" fontId="7" fillId="6" borderId="8" xfId="35" applyFont="1" applyFill="1" applyBorder="1" applyAlignment="1">
      <alignment horizontal="right" vertical="center" indent="1"/>
    </xf>
    <xf numFmtId="0" fontId="10" fillId="6" borderId="8" xfId="36" applyFont="1" applyFill="1" applyBorder="1" applyAlignment="1">
      <alignment horizontal="right" vertical="center" indent="1"/>
    </xf>
    <xf numFmtId="0" fontId="10" fillId="6" borderId="8" xfId="35" applyFont="1" applyFill="1" applyBorder="1" applyAlignment="1">
      <alignment horizontal="right" vertical="center" indent="1"/>
    </xf>
    <xf numFmtId="0" fontId="7" fillId="6" borderId="39" xfId="36" applyFont="1" applyFill="1" applyBorder="1" applyAlignment="1">
      <alignment horizontal="right" vertical="center" wrapText="1" indent="1"/>
    </xf>
    <xf numFmtId="0" fontId="33" fillId="6" borderId="105" xfId="36" applyFont="1" applyFill="1" applyBorder="1" applyAlignment="1">
      <alignment horizontal="left" vertical="center" wrapText="1" indent="1"/>
    </xf>
    <xf numFmtId="0" fontId="21" fillId="6" borderId="100" xfId="36" applyFont="1" applyFill="1" applyBorder="1" applyAlignment="1">
      <alignment horizontal="left" vertical="center" wrapText="1" indent="1"/>
    </xf>
    <xf numFmtId="0" fontId="7" fillId="6" borderId="100" xfId="35" applyFont="1" applyFill="1" applyBorder="1" applyAlignment="1">
      <alignment horizontal="right" vertical="center" indent="1"/>
    </xf>
    <xf numFmtId="0" fontId="10" fillId="6" borderId="100" xfId="36" applyFont="1" applyFill="1" applyBorder="1" applyAlignment="1">
      <alignment horizontal="right" vertical="center" indent="1"/>
    </xf>
    <xf numFmtId="0" fontId="10" fillId="6" borderId="100" xfId="35" applyFont="1" applyFill="1" applyBorder="1" applyAlignment="1">
      <alignment horizontal="right" vertical="center" indent="1"/>
    </xf>
    <xf numFmtId="0" fontId="7" fillId="6" borderId="99" xfId="36" applyFont="1" applyFill="1" applyBorder="1" applyAlignment="1">
      <alignment horizontal="right" vertical="center" wrapText="1" indent="1"/>
    </xf>
    <xf numFmtId="165" fontId="10" fillId="0" borderId="0" xfId="0" applyNumberFormat="1" applyFont="1"/>
    <xf numFmtId="0" fontId="21" fillId="6" borderId="56" xfId="7" applyFont="1" applyFill="1" applyBorder="1" applyAlignment="1">
      <alignment horizontal="center" vertical="center"/>
    </xf>
    <xf numFmtId="0" fontId="33" fillId="6" borderId="180" xfId="11" applyFont="1" applyFill="1" applyBorder="1">
      <alignment horizontal="left" vertical="center" wrapText="1" indent="1"/>
    </xf>
    <xf numFmtId="165" fontId="7" fillId="6" borderId="102" xfId="12" applyNumberFormat="1" applyFont="1" applyFill="1" applyBorder="1">
      <alignment horizontal="right" vertical="center" indent="1"/>
    </xf>
    <xf numFmtId="165" fontId="10" fillId="6" borderId="102" xfId="12" applyNumberFormat="1" applyFont="1" applyFill="1" applyBorder="1">
      <alignment horizontal="right" vertical="center" indent="1"/>
    </xf>
    <xf numFmtId="0" fontId="10" fillId="0" borderId="0" xfId="0" applyFont="1" applyAlignment="1">
      <alignment readingOrder="2"/>
    </xf>
    <xf numFmtId="0" fontId="6" fillId="6" borderId="181" xfId="30" applyFont="1" applyFill="1" applyBorder="1">
      <alignment horizontal="right" vertical="center" wrapText="1" indent="1" readingOrder="2"/>
    </xf>
    <xf numFmtId="2" fontId="10" fillId="5" borderId="101" xfId="12" applyNumberFormat="1" applyFont="1" applyFill="1" applyBorder="1" applyAlignment="1">
      <alignment horizontal="right" vertical="center" indent="1"/>
    </xf>
    <xf numFmtId="0" fontId="7" fillId="5" borderId="101" xfId="11" applyFont="1" applyFill="1" applyBorder="1" applyAlignment="1">
      <alignment horizontal="center" vertical="center" wrapText="1"/>
    </xf>
    <xf numFmtId="0" fontId="11" fillId="5" borderId="101" xfId="11" applyFont="1" applyFill="1" applyBorder="1" applyAlignment="1">
      <alignment horizontal="center" vertical="center" wrapText="1" readingOrder="2"/>
    </xf>
    <xf numFmtId="0" fontId="62" fillId="5" borderId="44" xfId="0" applyFont="1" applyFill="1" applyBorder="1" applyAlignment="1">
      <alignment horizontal="center" vertical="center" wrapText="1"/>
    </xf>
    <xf numFmtId="165" fontId="62" fillId="5" borderId="17" xfId="0" applyNumberFormat="1" applyFont="1" applyFill="1" applyBorder="1" applyAlignment="1">
      <alignment horizontal="right" vertical="center" indent="1"/>
    </xf>
    <xf numFmtId="0" fontId="63" fillId="5" borderId="45" xfId="0" applyFont="1" applyFill="1" applyBorder="1" applyAlignment="1">
      <alignment horizontal="center" vertical="center" wrapText="1" readingOrder="2"/>
    </xf>
    <xf numFmtId="0" fontId="47" fillId="6" borderId="0" xfId="1" applyFont="1" applyFill="1" applyAlignment="1">
      <alignment horizontal="center" vertical="center" wrapText="1"/>
    </xf>
    <xf numFmtId="0" fontId="47" fillId="6" borderId="0" xfId="1" applyFont="1" applyFill="1" applyAlignment="1">
      <alignment horizontal="center" vertical="center"/>
    </xf>
    <xf numFmtId="0" fontId="11" fillId="6" borderId="0" xfId="2" applyFont="1" applyFill="1" applyAlignment="1">
      <alignment horizontal="center" vertical="center" wrapText="1"/>
    </xf>
    <xf numFmtId="0" fontId="11" fillId="6" borderId="0" xfId="2" applyFont="1" applyFill="1" applyAlignment="1">
      <alignment horizontal="center" vertical="center"/>
    </xf>
    <xf numFmtId="1" fontId="26" fillId="5" borderId="159" xfId="22" applyFont="1" applyFill="1" applyBorder="1" applyAlignment="1">
      <alignment horizontal="left" vertical="center" wrapText="1" indent="1"/>
    </xf>
    <xf numFmtId="1" fontId="26" fillId="5" borderId="160" xfId="22" applyFont="1" applyFill="1" applyBorder="1" applyAlignment="1">
      <alignment horizontal="left" vertical="center" wrapText="1" indent="1"/>
    </xf>
    <xf numFmtId="0" fontId="20" fillId="5" borderId="157" xfId="8" applyFont="1" applyFill="1" applyBorder="1" applyAlignment="1">
      <alignment horizontal="right" vertical="center" wrapText="1" indent="1"/>
    </xf>
    <xf numFmtId="0" fontId="20" fillId="5" borderId="158" xfId="8" applyFont="1" applyFill="1" applyBorder="1" applyAlignment="1">
      <alignment horizontal="right" vertical="center" wrapText="1" indent="1"/>
    </xf>
    <xf numFmtId="0" fontId="6" fillId="5" borderId="46" xfId="11" applyFont="1" applyFill="1" applyBorder="1" applyAlignment="1">
      <alignment horizontal="left" vertical="center" wrapText="1" indent="1" readingOrder="2"/>
    </xf>
    <xf numFmtId="0" fontId="6" fillId="5" borderId="25" xfId="11" applyFont="1" applyFill="1" applyBorder="1" applyAlignment="1">
      <alignment horizontal="left" vertical="center" wrapText="1" indent="1" readingOrder="2"/>
    </xf>
    <xf numFmtId="0" fontId="6" fillId="5" borderId="31" xfId="11" applyFont="1" applyFill="1" applyBorder="1" applyAlignment="1">
      <alignment horizontal="left" vertical="center" wrapText="1" indent="1" readingOrder="2"/>
    </xf>
    <xf numFmtId="1" fontId="13" fillId="5" borderId="46" xfId="22" applyFont="1" applyFill="1" applyBorder="1" applyAlignment="1">
      <alignment horizontal="right" vertical="center" wrapText="1" indent="1"/>
    </xf>
    <xf numFmtId="1" fontId="13" fillId="5" borderId="25" xfId="22" applyFont="1" applyFill="1" applyBorder="1" applyAlignment="1">
      <alignment horizontal="right" vertical="center" wrapText="1" indent="1"/>
    </xf>
    <xf numFmtId="1" fontId="13" fillId="5" borderId="31" xfId="22" applyFont="1" applyFill="1" applyBorder="1" applyAlignment="1">
      <alignment horizontal="right" vertical="center" wrapText="1" indent="1"/>
    </xf>
    <xf numFmtId="0" fontId="6" fillId="6" borderId="29" xfId="11" applyFont="1" applyFill="1" applyBorder="1" applyAlignment="1">
      <alignment horizontal="left" vertical="center" wrapText="1" indent="1" readingOrder="1"/>
    </xf>
    <xf numFmtId="0" fontId="6" fillId="6" borderId="25" xfId="11" applyFont="1" applyFill="1" applyBorder="1" applyAlignment="1">
      <alignment horizontal="left" vertical="center" wrapText="1" indent="1" readingOrder="1"/>
    </xf>
    <xf numFmtId="0" fontId="6" fillId="6" borderId="15" xfId="11" applyFont="1" applyFill="1" applyBorder="1" applyAlignment="1">
      <alignment horizontal="left" vertical="center" wrapText="1" indent="1" readingOrder="1"/>
    </xf>
    <xf numFmtId="1" fontId="13" fillId="6" borderId="29" xfId="22" applyFont="1" applyFill="1" applyBorder="1" applyAlignment="1">
      <alignment horizontal="center" vertical="center" wrapText="1"/>
    </xf>
    <xf numFmtId="1" fontId="13" fillId="6" borderId="25" xfId="22" applyFont="1" applyFill="1" applyBorder="1" applyAlignment="1">
      <alignment horizontal="center" vertical="center" wrapText="1"/>
    </xf>
    <xf numFmtId="1" fontId="13" fillId="6" borderId="15" xfId="22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left" vertical="center" wrapText="1" indent="1" readingOrder="2"/>
    </xf>
    <xf numFmtId="1" fontId="13" fillId="5" borderId="15" xfId="22" applyFont="1" applyFill="1" applyBorder="1" applyAlignment="1">
      <alignment horizontal="right" vertical="center" wrapText="1" indent="1"/>
    </xf>
    <xf numFmtId="0" fontId="6" fillId="6" borderId="46" xfId="11" applyFont="1" applyFill="1" applyBorder="1" applyAlignment="1">
      <alignment horizontal="left" vertical="center" wrapText="1" indent="1" readingOrder="2"/>
    </xf>
    <xf numFmtId="0" fontId="6" fillId="6" borderId="25" xfId="11" applyFont="1" applyFill="1" applyBorder="1" applyAlignment="1">
      <alignment horizontal="left" vertical="center" wrapText="1" indent="1" readingOrder="2"/>
    </xf>
    <xf numFmtId="0" fontId="6" fillId="6" borderId="15" xfId="11" applyFont="1" applyFill="1" applyBorder="1" applyAlignment="1">
      <alignment horizontal="left" vertical="center" wrapText="1" indent="1" readingOrder="2"/>
    </xf>
    <xf numFmtId="1" fontId="13" fillId="6" borderId="46" xfId="22" applyFont="1" applyFill="1" applyBorder="1" applyAlignment="1">
      <alignment horizontal="right" vertical="center" wrapText="1" indent="1"/>
    </xf>
    <xf numFmtId="1" fontId="13" fillId="6" borderId="25" xfId="22" applyFont="1" applyFill="1" applyBorder="1" applyAlignment="1">
      <alignment horizontal="right" vertical="center" wrapText="1" indent="1"/>
    </xf>
    <xf numFmtId="1" fontId="13" fillId="6" borderId="15" xfId="22" applyFont="1" applyFill="1" applyBorder="1" applyAlignment="1">
      <alignment horizontal="right" vertical="center" wrapText="1" indent="1"/>
    </xf>
    <xf numFmtId="0" fontId="7" fillId="5" borderId="29" xfId="8" applyFont="1" applyFill="1" applyBorder="1" applyAlignment="1">
      <alignment horizontal="center" vertical="center" wrapText="1"/>
    </xf>
    <xf numFmtId="0" fontId="7" fillId="5" borderId="31" xfId="8" applyFont="1" applyFill="1" applyBorder="1" applyAlignment="1">
      <alignment horizontal="center" vertical="center" wrapText="1"/>
    </xf>
    <xf numFmtId="1" fontId="11" fillId="5" borderId="29" xfId="22" applyFont="1" applyFill="1" applyBorder="1" applyAlignment="1">
      <alignment horizontal="center" vertical="center"/>
    </xf>
    <xf numFmtId="1" fontId="11" fillId="5" borderId="31" xfId="22" applyFont="1" applyFill="1" applyBorder="1" applyAlignment="1">
      <alignment horizontal="center" vertical="center"/>
    </xf>
    <xf numFmtId="0" fontId="6" fillId="6" borderId="16" xfId="11" applyFont="1" applyFill="1" applyBorder="1" applyAlignment="1">
      <alignment horizontal="left" vertical="center" wrapText="1" indent="1" readingOrder="1"/>
    </xf>
    <xf numFmtId="1" fontId="13" fillId="6" borderId="16" xfId="22" applyFont="1" applyFill="1" applyBorder="1" applyAlignment="1">
      <alignment horizontal="right" vertical="center" wrapText="1" indent="1"/>
    </xf>
    <xf numFmtId="1" fontId="26" fillId="5" borderId="27" xfId="22" applyFont="1" applyFill="1" applyBorder="1" applyAlignment="1">
      <alignment horizontal="left" vertical="center" wrapText="1" indent="1"/>
    </xf>
    <xf numFmtId="0" fontId="20" fillId="5" borderId="28" xfId="8" applyFont="1" applyFill="1" applyBorder="1" applyAlignment="1">
      <alignment horizontal="right" vertical="center" wrapText="1" indent="1"/>
    </xf>
    <xf numFmtId="0" fontId="6" fillId="5" borderId="16" xfId="11" applyFont="1" applyFill="1" applyBorder="1" applyAlignment="1">
      <alignment horizontal="left" vertical="center" wrapText="1" indent="1" readingOrder="1"/>
    </xf>
    <xf numFmtId="1" fontId="13" fillId="5" borderId="16" xfId="22" applyFont="1" applyFill="1" applyBorder="1" applyAlignment="1">
      <alignment horizontal="right" vertical="center" wrapText="1" indent="1"/>
    </xf>
    <xf numFmtId="0" fontId="6" fillId="5" borderId="46" xfId="11" applyFont="1" applyFill="1" applyBorder="1" applyAlignment="1">
      <alignment horizontal="left" vertical="center" wrapText="1" indent="1" readingOrder="1"/>
    </xf>
    <xf numFmtId="0" fontId="6" fillId="5" borderId="25" xfId="11" applyFont="1" applyFill="1" applyBorder="1" applyAlignment="1">
      <alignment horizontal="left" vertical="center" wrapText="1" indent="1" readingOrder="1"/>
    </xf>
    <xf numFmtId="0" fontId="6" fillId="5" borderId="31" xfId="11" applyFont="1" applyFill="1" applyBorder="1" applyAlignment="1">
      <alignment horizontal="left" vertical="center" wrapText="1" indent="1" readingOrder="1"/>
    </xf>
    <xf numFmtId="1" fontId="13" fillId="5" borderId="17" xfId="22" applyFont="1" applyFill="1" applyBorder="1" applyAlignment="1">
      <alignment horizontal="right" vertical="center" wrapText="1" indent="1"/>
    </xf>
    <xf numFmtId="1" fontId="7" fillId="5" borderId="32" xfId="6" applyFont="1" applyFill="1" applyBorder="1">
      <alignment horizontal="left" vertical="center" wrapText="1"/>
    </xf>
    <xf numFmtId="1" fontId="7" fillId="5" borderId="34" xfId="6" applyFont="1" applyFill="1" applyBorder="1">
      <alignment horizontal="left" vertical="center" wrapTex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/>
    </xf>
    <xf numFmtId="0" fontId="11" fillId="5" borderId="33" xfId="9" applyFont="1" applyFill="1" applyBorder="1">
      <alignment horizontal="right" vertical="center" wrapText="1"/>
    </xf>
    <xf numFmtId="0" fontId="11" fillId="5" borderId="35" xfId="9" applyFont="1" applyFill="1" applyBorder="1">
      <alignment horizontal="right" vertical="center" wrapText="1"/>
    </xf>
    <xf numFmtId="0" fontId="48" fillId="6" borderId="0" xfId="17" applyFont="1" applyFill="1" applyAlignment="1">
      <alignment horizontal="center" vertical="center"/>
    </xf>
    <xf numFmtId="0" fontId="11" fillId="6" borderId="0" xfId="19" applyFont="1" applyFill="1" applyAlignment="1">
      <alignment horizontal="center" vertical="center" wrapText="1"/>
    </xf>
    <xf numFmtId="0" fontId="11" fillId="6" borderId="0" xfId="19" applyFont="1" applyFill="1" applyAlignment="1">
      <alignment horizontal="center" vertical="center"/>
    </xf>
    <xf numFmtId="0" fontId="7" fillId="5" borderId="50" xfId="7" applyFont="1" applyFill="1" applyBorder="1" applyAlignment="1">
      <alignment horizontal="left" vertical="center" wrapText="1"/>
    </xf>
    <xf numFmtId="0" fontId="7" fillId="5" borderId="51" xfId="7" applyFont="1" applyFill="1" applyBorder="1" applyAlignment="1">
      <alignment horizontal="left" vertical="center" wrapText="1"/>
    </xf>
    <xf numFmtId="0" fontId="16" fillId="5" borderId="63" xfId="7" applyFont="1" applyFill="1" applyBorder="1" applyAlignment="1">
      <alignment horizontal="center" vertical="center" wrapText="1"/>
    </xf>
    <xf numFmtId="0" fontId="16" fillId="5" borderId="18" xfId="7" applyFont="1" applyFill="1" applyBorder="1" applyAlignment="1">
      <alignment horizontal="center" vertical="center" wrapText="1"/>
    </xf>
    <xf numFmtId="0" fontId="16" fillId="5" borderId="18" xfId="8" applyFont="1" applyFill="1" applyBorder="1" applyAlignment="1">
      <alignment horizontal="center" vertical="center" wrapText="1"/>
    </xf>
    <xf numFmtId="0" fontId="16" fillId="5" borderId="64" xfId="8" applyFont="1" applyFill="1" applyBorder="1" applyAlignment="1">
      <alignment horizontal="center" vertical="center" wrapText="1"/>
    </xf>
    <xf numFmtId="0" fontId="11" fillId="5" borderId="52" xfId="7" applyFont="1" applyFill="1" applyBorder="1" applyAlignment="1">
      <alignment horizontal="right" vertical="center" wrapText="1"/>
    </xf>
    <xf numFmtId="0" fontId="11" fillId="5" borderId="53" xfId="7" applyFont="1" applyFill="1" applyBorder="1" applyAlignment="1">
      <alignment horizontal="right" vertical="center" wrapText="1"/>
    </xf>
    <xf numFmtId="0" fontId="47" fillId="6" borderId="0" xfId="17" applyFont="1" applyFill="1" applyAlignment="1">
      <alignment horizontal="center" vertical="center"/>
    </xf>
    <xf numFmtId="0" fontId="24" fillId="6" borderId="0" xfId="4" applyFont="1" applyFill="1" applyBorder="1" applyAlignment="1">
      <alignment horizontal="right" vertical="center" readingOrder="2"/>
    </xf>
    <xf numFmtId="0" fontId="16" fillId="5" borderId="19" xfId="7" applyFont="1" applyFill="1" applyBorder="1" applyAlignment="1">
      <alignment horizontal="center" vertical="center" wrapText="1"/>
    </xf>
    <xf numFmtId="0" fontId="16" fillId="5" borderId="20" xfId="7" applyFont="1" applyFill="1" applyBorder="1" applyAlignment="1">
      <alignment horizontal="center" vertical="center" wrapText="1"/>
    </xf>
    <xf numFmtId="0" fontId="16" fillId="5" borderId="21" xfId="7" applyFont="1" applyFill="1" applyBorder="1" applyAlignment="1">
      <alignment horizontal="center" vertical="center" wrapText="1"/>
    </xf>
    <xf numFmtId="0" fontId="10" fillId="6" borderId="0" xfId="4" applyFont="1" applyFill="1" applyBorder="1" applyAlignment="1">
      <alignment horizontal="left" vertical="center"/>
    </xf>
    <xf numFmtId="1" fontId="6" fillId="5" borderId="32" xfId="6" applyFont="1" applyFill="1" applyBorder="1">
      <alignment horizontal="left" vertical="center" wrapText="1"/>
    </xf>
    <xf numFmtId="1" fontId="6" fillId="5" borderId="34" xfId="6" applyFont="1" applyFill="1" applyBorder="1">
      <alignment horizontal="left" vertical="center" wrapText="1"/>
    </xf>
    <xf numFmtId="0" fontId="47" fillId="6" borderId="0" xfId="17" applyFont="1" applyFill="1" applyAlignment="1">
      <alignment horizontal="center"/>
    </xf>
    <xf numFmtId="0" fontId="11" fillId="6" borderId="0" xfId="19" applyFont="1" applyFill="1" applyAlignment="1">
      <alignment horizontal="center"/>
    </xf>
    <xf numFmtId="0" fontId="6" fillId="7" borderId="73" xfId="0" applyFont="1" applyFill="1" applyBorder="1" applyAlignment="1">
      <alignment horizontal="left" vertical="center" wrapText="1" indent="1" readingOrder="1"/>
    </xf>
    <xf numFmtId="0" fontId="6" fillId="7" borderId="78" xfId="0" applyFont="1" applyFill="1" applyBorder="1" applyAlignment="1">
      <alignment horizontal="left" vertical="center" wrapText="1" indent="1" readingOrder="1"/>
    </xf>
    <xf numFmtId="0" fontId="13" fillId="6" borderId="15" xfId="16" applyFont="1" applyFill="1" applyBorder="1">
      <alignment horizontal="right" vertical="center" wrapText="1" indent="1" readingOrder="2"/>
    </xf>
    <xf numFmtId="0" fontId="13" fillId="6" borderId="16" xfId="16" applyFont="1" applyFill="1" applyBorder="1">
      <alignment horizontal="right" vertical="center" wrapText="1" indent="1" readingOrder="2"/>
    </xf>
    <xf numFmtId="0" fontId="6" fillId="5" borderId="78" xfId="0" applyFont="1" applyFill="1" applyBorder="1" applyAlignment="1">
      <alignment horizontal="left" vertical="center" wrapText="1" indent="1" readingOrder="1"/>
    </xf>
    <xf numFmtId="0" fontId="13" fillId="5" borderId="16" xfId="16" applyFont="1" applyFill="1" applyBorder="1">
      <alignment horizontal="right" vertical="center" wrapText="1" indent="1" readingOrder="2"/>
    </xf>
    <xf numFmtId="0" fontId="13" fillId="6" borderId="46" xfId="16" applyFont="1" applyFill="1" applyBorder="1">
      <alignment horizontal="right" vertical="center" wrapText="1" indent="1" readingOrder="2"/>
    </xf>
    <xf numFmtId="0" fontId="6" fillId="5" borderId="29" xfId="11" applyFont="1" applyFill="1" applyBorder="1" applyAlignment="1">
      <alignment horizontal="center" vertical="center" wrapText="1"/>
    </xf>
    <xf numFmtId="0" fontId="6" fillId="5" borderId="25" xfId="11" applyFont="1" applyFill="1" applyBorder="1" applyAlignment="1">
      <alignment horizontal="center" vertical="center" wrapText="1"/>
    </xf>
    <xf numFmtId="0" fontId="6" fillId="5" borderId="31" xfId="11" applyFont="1" applyFill="1" applyBorder="1" applyAlignment="1">
      <alignment horizontal="center" vertical="center" wrapText="1"/>
    </xf>
    <xf numFmtId="0" fontId="13" fillId="5" borderId="29" xfId="16" applyFont="1" applyFill="1" applyBorder="1" applyAlignment="1">
      <alignment horizontal="center" vertical="center" wrapText="1" readingOrder="2"/>
    </xf>
    <xf numFmtId="0" fontId="13" fillId="5" borderId="25" xfId="16" applyFont="1" applyFill="1" applyBorder="1" applyAlignment="1">
      <alignment horizontal="center" vertical="center" wrapText="1" readingOrder="2"/>
    </xf>
    <xf numFmtId="0" fontId="13" fillId="5" borderId="31" xfId="16" applyFont="1" applyFill="1" applyBorder="1" applyAlignment="1">
      <alignment horizontal="center" vertical="center" wrapText="1" readingOrder="2"/>
    </xf>
    <xf numFmtId="0" fontId="47" fillId="6" borderId="0" xfId="17" applyFont="1" applyFill="1" applyAlignment="1">
      <alignment horizontal="center" wrapText="1"/>
    </xf>
    <xf numFmtId="0" fontId="11" fillId="6" borderId="0" xfId="19" applyFont="1" applyFill="1" applyAlignment="1">
      <alignment horizontal="center" wrapText="1"/>
    </xf>
    <xf numFmtId="0" fontId="6" fillId="5" borderId="134" xfId="8" applyFont="1" applyFill="1" applyBorder="1" applyAlignment="1">
      <alignment horizontal="left" vertical="center" wrapText="1" readingOrder="1"/>
    </xf>
    <xf numFmtId="0" fontId="6" fillId="5" borderId="135" xfId="8" applyFont="1" applyFill="1" applyBorder="1" applyAlignment="1">
      <alignment horizontal="left" vertical="center" wrapText="1" readingOrder="1"/>
    </xf>
    <xf numFmtId="0" fontId="16" fillId="5" borderId="63" xfId="8" applyFont="1" applyFill="1" applyBorder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16" fillId="5" borderId="64" xfId="8" applyFont="1" applyFill="1" applyBorder="1">
      <alignment horizontal="center" vertical="center" wrapText="1"/>
    </xf>
    <xf numFmtId="0" fontId="13" fillId="5" borderId="132" xfId="8" applyFont="1" applyFill="1" applyBorder="1" applyAlignment="1">
      <alignment vertical="center" wrapText="1" readingOrder="2"/>
    </xf>
    <xf numFmtId="0" fontId="13" fillId="5" borderId="133" xfId="8" applyFont="1" applyFill="1" applyBorder="1" applyAlignment="1">
      <alignment vertical="center" wrapText="1" readingOrder="2"/>
    </xf>
    <xf numFmtId="0" fontId="6" fillId="5" borderId="63" xfId="8" applyFont="1" applyFill="1" applyBorder="1">
      <alignment horizontal="center" vertical="center" wrapText="1"/>
    </xf>
    <xf numFmtId="0" fontId="6" fillId="5" borderId="18" xfId="8" applyFont="1" applyFill="1" applyBorder="1">
      <alignment horizontal="center" vertical="center" wrapText="1"/>
    </xf>
    <xf numFmtId="0" fontId="7" fillId="5" borderId="54" xfId="8" applyFont="1" applyFill="1" applyBorder="1" applyAlignment="1">
      <alignment horizontal="center" vertical="center" wrapText="1" readingOrder="1"/>
    </xf>
    <xf numFmtId="0" fontId="7" fillId="5" borderId="56" xfId="8" applyFont="1" applyFill="1" applyBorder="1" applyAlignment="1">
      <alignment horizontal="center" vertical="center" wrapText="1" readingOrder="1"/>
    </xf>
    <xf numFmtId="0" fontId="6" fillId="5" borderId="30" xfId="8" applyFont="1" applyFill="1" applyBorder="1" applyAlignment="1">
      <alignment horizontal="center" vertical="center" wrapText="1"/>
    </xf>
    <xf numFmtId="0" fontId="6" fillId="5" borderId="17" xfId="8" applyFont="1" applyFill="1" applyBorder="1" applyAlignment="1">
      <alignment horizontal="center" vertical="center" wrapText="1"/>
    </xf>
    <xf numFmtId="0" fontId="16" fillId="5" borderId="26" xfId="7" applyFont="1" applyFill="1" applyBorder="1" applyAlignment="1">
      <alignment horizontal="center" vertical="center"/>
    </xf>
    <xf numFmtId="0" fontId="16" fillId="5" borderId="26" xfId="8" applyFont="1" applyFill="1" applyBorder="1">
      <alignment horizontal="center" vertical="center" wrapText="1"/>
    </xf>
    <xf numFmtId="1" fontId="16" fillId="5" borderId="30" xfId="22" applyFont="1" applyFill="1" applyBorder="1" applyAlignment="1">
      <alignment horizontal="center" vertical="center" wrapText="1"/>
    </xf>
    <xf numFmtId="1" fontId="16" fillId="5" borderId="17" xfId="22" applyFont="1" applyFill="1" applyBorder="1" applyAlignment="1">
      <alignment horizontal="center" vertical="center" wrapText="1"/>
    </xf>
    <xf numFmtId="0" fontId="16" fillId="5" borderId="55" xfId="8" applyFont="1" applyFill="1" applyBorder="1" applyAlignment="1">
      <alignment horizontal="center" vertical="center" wrapText="1" readingOrder="1"/>
    </xf>
    <xf numFmtId="0" fontId="16" fillId="5" borderId="57" xfId="8" applyFont="1" applyFill="1" applyBorder="1" applyAlignment="1">
      <alignment horizontal="center" vertical="center" wrapText="1" readingOrder="1"/>
    </xf>
    <xf numFmtId="0" fontId="16" fillId="6" borderId="37" xfId="16" applyFont="1" applyFill="1" applyBorder="1">
      <alignment horizontal="right" vertical="center" wrapText="1" indent="1" readingOrder="2"/>
    </xf>
    <xf numFmtId="0" fontId="16" fillId="6" borderId="39" xfId="16" applyFont="1" applyFill="1" applyBorder="1">
      <alignment horizontal="right" vertical="center" wrapText="1" indent="1" readingOrder="2"/>
    </xf>
    <xf numFmtId="0" fontId="16" fillId="5" borderId="39" xfId="16" applyFont="1" applyFill="1" applyBorder="1">
      <alignment horizontal="right" vertical="center" wrapText="1" indent="1" readingOrder="2"/>
    </xf>
    <xf numFmtId="0" fontId="16" fillId="6" borderId="59" xfId="16" applyFont="1" applyFill="1" applyBorder="1">
      <alignment horizontal="right" vertical="center" wrapText="1" indent="1" readingOrder="2"/>
    </xf>
    <xf numFmtId="0" fontId="6" fillId="5" borderId="49" xfId="7" applyFont="1" applyFill="1" applyBorder="1" applyAlignment="1">
      <alignment horizontal="center" vertical="center"/>
    </xf>
    <xf numFmtId="0" fontId="6" fillId="5" borderId="38" xfId="7" applyFont="1" applyFill="1" applyBorder="1" applyAlignment="1">
      <alignment horizontal="center" vertical="center"/>
    </xf>
    <xf numFmtId="0" fontId="6" fillId="5" borderId="40" xfId="7" applyFont="1" applyFill="1" applyBorder="1" applyAlignment="1">
      <alignment horizontal="center" vertical="center"/>
    </xf>
    <xf numFmtId="0" fontId="13" fillId="5" borderId="60" xfId="7" applyFont="1" applyFill="1" applyBorder="1" applyAlignment="1">
      <alignment horizontal="center" vertical="center"/>
    </xf>
    <xf numFmtId="0" fontId="13" fillId="5" borderId="61" xfId="7" applyFont="1" applyFill="1" applyBorder="1" applyAlignment="1">
      <alignment horizontal="center" vertical="center"/>
    </xf>
    <xf numFmtId="0" fontId="13" fillId="5" borderId="62" xfId="7" applyFont="1" applyFill="1" applyBorder="1" applyAlignment="1">
      <alignment horizontal="center" vertical="center"/>
    </xf>
    <xf numFmtId="0" fontId="7" fillId="5" borderId="29" xfId="8" applyFont="1" applyFill="1" applyBorder="1" applyAlignment="1">
      <alignment horizontal="center" vertical="center" wrapText="1" readingOrder="1"/>
    </xf>
    <xf numFmtId="0" fontId="7" fillId="5" borderId="31" xfId="8" applyFont="1" applyFill="1" applyBorder="1" applyAlignment="1">
      <alignment horizontal="center" vertical="center" wrapText="1" readingOrder="1"/>
    </xf>
    <xf numFmtId="0" fontId="20" fillId="5" borderId="29" xfId="8" applyFont="1" applyFill="1" applyBorder="1" applyAlignment="1">
      <alignment horizontal="center" vertical="center" wrapText="1" readingOrder="1"/>
    </xf>
    <xf numFmtId="0" fontId="20" fillId="5" borderId="31" xfId="8" applyFont="1" applyFill="1" applyBorder="1" applyAlignment="1">
      <alignment horizontal="center" vertical="center" wrapText="1" readingOrder="1"/>
    </xf>
    <xf numFmtId="0" fontId="7" fillId="5" borderId="66" xfId="8" applyFont="1" applyFill="1" applyBorder="1" applyAlignment="1">
      <alignment horizontal="center" vertical="center" wrapText="1"/>
    </xf>
    <xf numFmtId="0" fontId="7" fillId="5" borderId="20" xfId="8" applyFont="1" applyFill="1" applyBorder="1" applyAlignment="1">
      <alignment horizontal="center" vertical="center" wrapText="1"/>
    </xf>
    <xf numFmtId="0" fontId="7" fillId="5" borderId="67" xfId="8" applyFont="1" applyFill="1" applyBorder="1" applyAlignment="1">
      <alignment horizontal="center" vertical="center" wrapText="1"/>
    </xf>
    <xf numFmtId="0" fontId="21" fillId="5" borderId="66" xfId="8" applyFont="1" applyFill="1" applyBorder="1" applyAlignment="1">
      <alignment horizontal="center" vertical="center" wrapText="1" readingOrder="1"/>
    </xf>
    <xf numFmtId="0" fontId="21" fillId="5" borderId="20" xfId="8" applyFont="1" applyFill="1" applyBorder="1" applyAlignment="1">
      <alignment horizontal="center" vertical="center" wrapText="1" readingOrder="1"/>
    </xf>
    <xf numFmtId="0" fontId="21" fillId="5" borderId="67" xfId="8" applyFont="1" applyFill="1" applyBorder="1" applyAlignment="1">
      <alignment horizontal="center" vertical="center" wrapText="1" readingOrder="1"/>
    </xf>
    <xf numFmtId="0" fontId="6" fillId="5" borderId="50" xfId="8" applyFont="1" applyFill="1" applyBorder="1" applyAlignment="1">
      <alignment horizontal="left" vertical="center" wrapText="1" readingOrder="1"/>
    </xf>
    <xf numFmtId="0" fontId="6" fillId="5" borderId="51" xfId="8" applyFont="1" applyFill="1" applyBorder="1" applyAlignment="1">
      <alignment horizontal="left" vertical="center" wrapText="1" readingOrder="1"/>
    </xf>
    <xf numFmtId="0" fontId="7" fillId="5" borderId="21" xfId="8" applyFont="1" applyFill="1" applyBorder="1" applyAlignment="1">
      <alignment horizontal="center" vertical="center" wrapText="1"/>
    </xf>
    <xf numFmtId="0" fontId="16" fillId="5" borderId="19" xfId="8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64" xfId="8" applyFont="1" applyFill="1" applyBorder="1">
      <alignment horizontal="center" vertical="center" wrapText="1"/>
    </xf>
    <xf numFmtId="0" fontId="13" fillId="5" borderId="52" xfId="8" applyFont="1" applyFill="1" applyBorder="1" applyAlignment="1">
      <alignment horizontal="right" vertical="center" wrapText="1" readingOrder="2"/>
    </xf>
    <xf numFmtId="0" fontId="13" fillId="5" borderId="53" xfId="8" applyFont="1" applyFill="1" applyBorder="1" applyAlignment="1">
      <alignment horizontal="right" vertical="center" wrapText="1" readingOrder="2"/>
    </xf>
    <xf numFmtId="0" fontId="7" fillId="5" borderId="50" xfId="8" applyFont="1" applyFill="1" applyBorder="1" applyAlignment="1">
      <alignment horizontal="left" vertical="center" wrapText="1" readingOrder="1"/>
    </xf>
    <xf numFmtId="0" fontId="7" fillId="5" borderId="51" xfId="8" applyFont="1" applyFill="1" applyBorder="1" applyAlignment="1">
      <alignment horizontal="left" vertical="center" wrapText="1" readingOrder="1"/>
    </xf>
    <xf numFmtId="0" fontId="16" fillId="5" borderId="66" xfId="8" applyFont="1" applyFill="1" applyBorder="1" applyAlignment="1">
      <alignment horizontal="center" vertical="center" wrapText="1"/>
    </xf>
    <xf numFmtId="0" fontId="16" fillId="5" borderId="20" xfId="8" applyFont="1" applyFill="1" applyBorder="1" applyAlignment="1">
      <alignment horizontal="center" vertical="center" wrapText="1"/>
    </xf>
    <xf numFmtId="0" fontId="16" fillId="5" borderId="21" xfId="8" applyFont="1" applyFill="1" applyBorder="1" applyAlignment="1">
      <alignment horizontal="center" vertical="center" wrapText="1"/>
    </xf>
    <xf numFmtId="0" fontId="20" fillId="5" borderId="52" xfId="8" applyFont="1" applyFill="1" applyBorder="1" applyAlignment="1">
      <alignment horizontal="right" vertical="center" wrapText="1" readingOrder="2"/>
    </xf>
    <xf numFmtId="0" fontId="20" fillId="5" borderId="53" xfId="8" applyFont="1" applyFill="1" applyBorder="1" applyAlignment="1">
      <alignment horizontal="right" vertical="center" wrapText="1" readingOrder="2"/>
    </xf>
    <xf numFmtId="0" fontId="7" fillId="5" borderId="63" xfId="8" applyFont="1" applyFill="1" applyBorder="1" applyAlignment="1">
      <alignment horizontal="center" vertical="center" wrapText="1" readingOrder="1"/>
    </xf>
    <xf numFmtId="0" fontId="7" fillId="5" borderId="21" xfId="8" applyFont="1" applyFill="1" applyBorder="1" applyAlignment="1">
      <alignment horizontal="center" vertical="center" wrapText="1" readingOrder="1"/>
    </xf>
    <xf numFmtId="0" fontId="7" fillId="5" borderId="18" xfId="8" applyFont="1" applyFill="1" applyBorder="1" applyAlignment="1">
      <alignment horizontal="center" vertical="center" wrapText="1" readingOrder="1"/>
    </xf>
    <xf numFmtId="0" fontId="7" fillId="5" borderId="64" xfId="8" applyFont="1" applyFill="1" applyBorder="1" applyAlignment="1">
      <alignment horizontal="center" vertical="center" wrapText="1" readingOrder="1"/>
    </xf>
    <xf numFmtId="0" fontId="11" fillId="5" borderId="55" xfId="8" applyFont="1" applyFill="1" applyBorder="1" applyAlignment="1">
      <alignment horizontal="center" vertical="center" wrapText="1" readingOrder="2"/>
    </xf>
    <xf numFmtId="0" fontId="11" fillId="5" borderId="57" xfId="8" applyFont="1" applyFill="1" applyBorder="1" applyAlignment="1">
      <alignment horizontal="center" vertical="center" wrapText="1" readingOrder="2"/>
    </xf>
    <xf numFmtId="0" fontId="16" fillId="6" borderId="0" xfId="19" applyFont="1" applyFill="1" applyAlignment="1">
      <alignment horizontal="center"/>
    </xf>
    <xf numFmtId="0" fontId="7" fillId="5" borderId="30" xfId="8" applyFont="1" applyFill="1" applyBorder="1" applyAlignment="1">
      <alignment horizontal="center" vertical="center" wrapText="1"/>
    </xf>
    <xf numFmtId="0" fontId="7" fillId="5" borderId="17" xfId="8" applyFont="1" applyFill="1" applyBorder="1" applyAlignment="1">
      <alignment horizontal="center" vertical="center" wrapText="1"/>
    </xf>
    <xf numFmtId="0" fontId="11" fillId="5" borderId="26" xfId="8" applyFont="1" applyFill="1" applyBorder="1" applyAlignment="1">
      <alignment horizontal="center" vertical="center" wrapText="1" readingOrder="1"/>
    </xf>
    <xf numFmtId="1" fontId="20" fillId="5" borderId="30" xfId="22" applyFont="1" applyFill="1" applyBorder="1" applyAlignment="1">
      <alignment horizontal="center" vertical="center" wrapText="1" readingOrder="2"/>
    </xf>
    <xf numFmtId="1" fontId="20" fillId="5" borderId="17" xfId="22" applyFont="1" applyFill="1" applyBorder="1" applyAlignment="1">
      <alignment horizontal="center" vertical="center" wrapText="1" readingOrder="2"/>
    </xf>
    <xf numFmtId="0" fontId="48" fillId="6" borderId="0" xfId="17" applyFont="1" applyFill="1" applyAlignment="1">
      <alignment horizontal="center" wrapText="1"/>
    </xf>
    <xf numFmtId="0" fontId="11" fillId="5" borderId="66" xfId="8" applyFont="1" applyFill="1" applyBorder="1" applyAlignment="1">
      <alignment horizontal="center" vertical="center" wrapText="1" readingOrder="1"/>
    </xf>
    <xf numFmtId="0" fontId="11" fillId="5" borderId="20" xfId="8" applyFont="1" applyFill="1" applyBorder="1" applyAlignment="1">
      <alignment horizontal="center" vertical="center" wrapText="1" readingOrder="1"/>
    </xf>
    <xf numFmtId="0" fontId="11" fillId="5" borderId="67" xfId="8" applyFont="1" applyFill="1" applyBorder="1" applyAlignment="1">
      <alignment horizontal="center" vertical="center" wrapText="1" readingOrder="1"/>
    </xf>
    <xf numFmtId="0" fontId="47" fillId="6" borderId="0" xfId="1" applyFont="1" applyFill="1" applyAlignment="1">
      <alignment horizontal="center" wrapText="1"/>
    </xf>
    <xf numFmtId="0" fontId="11" fillId="6" borderId="0" xfId="2" applyFont="1" applyFill="1" applyAlignment="1">
      <alignment horizontal="center" wrapText="1"/>
    </xf>
    <xf numFmtId="0" fontId="11" fillId="6" borderId="0" xfId="2" applyFont="1" applyFill="1" applyAlignment="1">
      <alignment horizontal="center"/>
    </xf>
    <xf numFmtId="0" fontId="16" fillId="5" borderId="30" xfId="7" applyFont="1" applyFill="1" applyBorder="1" applyAlignment="1">
      <alignment horizontal="center" vertical="center" wrapText="1"/>
    </xf>
    <xf numFmtId="0" fontId="16" fillId="5" borderId="17" xfId="7" applyFont="1" applyFill="1" applyBorder="1" applyAlignment="1">
      <alignment horizontal="center" vertical="center" wrapText="1"/>
    </xf>
    <xf numFmtId="0" fontId="20" fillId="5" borderId="29" xfId="8" applyFont="1" applyFill="1" applyBorder="1" applyAlignment="1">
      <alignment horizontal="center" vertical="center" wrapText="1"/>
    </xf>
    <xf numFmtId="0" fontId="7" fillId="5" borderId="50" xfId="8" applyFont="1" applyFill="1" applyBorder="1" applyAlignment="1">
      <alignment horizontal="left" vertical="center" wrapText="1"/>
    </xf>
    <xf numFmtId="0" fontId="7" fillId="5" borderId="137" xfId="8" applyFont="1" applyFill="1" applyBorder="1" applyAlignment="1">
      <alignment horizontal="left" vertical="center" wrapText="1"/>
    </xf>
    <xf numFmtId="0" fontId="16" fillId="5" borderId="26" xfId="7" applyFont="1" applyFill="1" applyBorder="1" applyAlignment="1">
      <alignment horizontal="center" vertical="center" wrapText="1"/>
    </xf>
    <xf numFmtId="0" fontId="16" fillId="5" borderId="26" xfId="8" applyFont="1" applyFill="1" applyBorder="1" applyAlignment="1">
      <alignment horizontal="center" vertical="center" wrapText="1"/>
    </xf>
    <xf numFmtId="1" fontId="11" fillId="5" borderId="52" xfId="22" applyFont="1" applyFill="1" applyBorder="1" applyAlignment="1">
      <alignment horizontal="right" vertical="center" wrapText="1" readingOrder="2"/>
    </xf>
    <xf numFmtId="1" fontId="11" fillId="5" borderId="136" xfId="22" applyFont="1" applyFill="1" applyBorder="1" applyAlignment="1">
      <alignment horizontal="right" vertical="center" readingOrder="2"/>
    </xf>
    <xf numFmtId="0" fontId="6" fillId="8" borderId="74" xfId="0" applyFont="1" applyFill="1" applyBorder="1" applyAlignment="1">
      <alignment horizontal="left" vertical="center" wrapText="1" indent="1"/>
    </xf>
    <xf numFmtId="0" fontId="6" fillId="8" borderId="75" xfId="0" applyFont="1" applyFill="1" applyBorder="1" applyAlignment="1">
      <alignment horizontal="left" vertical="center" wrapText="1" indent="1"/>
    </xf>
    <xf numFmtId="0" fontId="6" fillId="8" borderId="80" xfId="0" applyFont="1" applyFill="1" applyBorder="1" applyAlignment="1">
      <alignment horizontal="left" vertical="center" wrapText="1" indent="1"/>
    </xf>
    <xf numFmtId="0" fontId="6" fillId="7" borderId="70" xfId="0" applyFont="1" applyFill="1" applyBorder="1" applyAlignment="1">
      <alignment horizontal="left" vertical="center" wrapText="1" indent="1"/>
    </xf>
    <xf numFmtId="0" fontId="6" fillId="7" borderId="69" xfId="0" applyFont="1" applyFill="1" applyBorder="1" applyAlignment="1">
      <alignment horizontal="left" vertical="center" wrapText="1" indent="1"/>
    </xf>
    <xf numFmtId="0" fontId="6" fillId="7" borderId="68" xfId="0" applyFont="1" applyFill="1" applyBorder="1" applyAlignment="1">
      <alignment horizontal="left" vertical="center" wrapText="1" indent="1"/>
    </xf>
    <xf numFmtId="0" fontId="6" fillId="8" borderId="71" xfId="0" applyFont="1" applyFill="1" applyBorder="1" applyAlignment="1">
      <alignment horizontal="left" vertical="center" wrapText="1" indent="1"/>
    </xf>
    <xf numFmtId="0" fontId="6" fillId="8" borderId="69" xfId="0" applyFont="1" applyFill="1" applyBorder="1" applyAlignment="1">
      <alignment horizontal="left" vertical="center" wrapText="1" indent="1"/>
    </xf>
    <xf numFmtId="0" fontId="6" fillId="8" borderId="68" xfId="0" applyFont="1" applyFill="1" applyBorder="1" applyAlignment="1">
      <alignment horizontal="left" vertical="center" wrapText="1" indent="1"/>
    </xf>
    <xf numFmtId="0" fontId="6" fillId="7" borderId="71" xfId="0" applyFont="1" applyFill="1" applyBorder="1" applyAlignment="1">
      <alignment horizontal="left" vertical="center" wrapText="1" indent="1"/>
    </xf>
    <xf numFmtId="0" fontId="27" fillId="5" borderId="46" xfId="11" applyFont="1" applyFill="1" applyBorder="1" applyAlignment="1">
      <alignment horizontal="left" vertical="center" wrapText="1" indent="1"/>
    </xf>
    <xf numFmtId="0" fontId="27" fillId="5" borderId="25" xfId="11" applyFont="1" applyFill="1" applyBorder="1" applyAlignment="1">
      <alignment horizontal="left" vertical="center" wrapText="1" indent="1"/>
    </xf>
    <xf numFmtId="0" fontId="27" fillId="5" borderId="31" xfId="11" applyFont="1" applyFill="1" applyBorder="1" applyAlignment="1">
      <alignment horizontal="left" vertical="center" wrapText="1" indent="1"/>
    </xf>
    <xf numFmtId="0" fontId="6" fillId="7" borderId="70" xfId="0" applyFont="1" applyFill="1" applyBorder="1" applyAlignment="1">
      <alignment horizontal="center" vertical="center" wrapText="1"/>
    </xf>
    <xf numFmtId="0" fontId="6" fillId="7" borderId="69" xfId="0" applyFont="1" applyFill="1" applyBorder="1" applyAlignment="1">
      <alignment horizontal="center" vertical="center" wrapText="1"/>
    </xf>
    <xf numFmtId="0" fontId="6" fillId="8" borderId="72" xfId="0" applyFont="1" applyFill="1" applyBorder="1" applyAlignment="1">
      <alignment horizontal="left" vertical="center" wrapText="1" indent="1"/>
    </xf>
    <xf numFmtId="0" fontId="13" fillId="5" borderId="76" xfId="16" applyFont="1" applyFill="1" applyBorder="1">
      <alignment horizontal="right" vertical="center" wrapText="1" indent="1" readingOrder="2"/>
    </xf>
    <xf numFmtId="0" fontId="6" fillId="6" borderId="16" xfId="11" applyFont="1" applyFill="1" applyBorder="1">
      <alignment horizontal="left" vertical="center" wrapText="1" indent="1"/>
    </xf>
    <xf numFmtId="0" fontId="7" fillId="5" borderId="30" xfId="8" applyFont="1" applyFill="1" applyBorder="1">
      <alignment horizontal="center" vertical="center" wrapText="1"/>
    </xf>
    <xf numFmtId="0" fontId="7" fillId="5" borderId="17" xfId="8" applyFont="1" applyFill="1" applyBorder="1">
      <alignment horizontal="center" vertical="center" wrapText="1"/>
    </xf>
    <xf numFmtId="0" fontId="7" fillId="5" borderId="46" xfId="8" applyFont="1" applyFill="1" applyBorder="1">
      <alignment horizontal="center" vertical="center" wrapText="1"/>
    </xf>
    <xf numFmtId="1" fontId="20" fillId="5" borderId="30" xfId="22" applyFont="1" applyFill="1" applyBorder="1">
      <alignment horizontal="center" vertical="center"/>
    </xf>
    <xf numFmtId="1" fontId="20" fillId="5" borderId="17" xfId="22" applyFont="1" applyFill="1" applyBorder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26" fillId="6" borderId="85" xfId="27" applyFont="1" applyFill="1" applyBorder="1" applyAlignment="1">
      <alignment horizontal="right" vertical="center" readingOrder="2"/>
    </xf>
    <xf numFmtId="1" fontId="11" fillId="5" borderId="66" xfId="22" applyFont="1" applyFill="1" applyBorder="1" applyAlignment="1">
      <alignment horizontal="center" vertical="center"/>
    </xf>
    <xf numFmtId="1" fontId="11" fillId="5" borderId="20" xfId="22" applyFont="1" applyFill="1" applyBorder="1" applyAlignment="1">
      <alignment horizontal="center" vertical="center"/>
    </xf>
    <xf numFmtId="1" fontId="11" fillId="5" borderId="67" xfId="22" applyFont="1" applyFill="1" applyBorder="1" applyAlignment="1">
      <alignment horizontal="center" vertical="center"/>
    </xf>
    <xf numFmtId="0" fontId="21" fillId="6" borderId="0" xfId="32" applyFont="1" applyFill="1">
      <alignment horizontal="left" vertical="center"/>
    </xf>
    <xf numFmtId="0" fontId="13" fillId="6" borderId="73" xfId="16" applyFont="1" applyFill="1" applyBorder="1" applyAlignment="1">
      <alignment horizontal="center" vertical="center" wrapText="1" readingOrder="2"/>
    </xf>
    <xf numFmtId="0" fontId="13" fillId="6" borderId="78" xfId="16" applyFont="1" applyFill="1" applyBorder="1" applyAlignment="1">
      <alignment horizontal="center" vertical="center" wrapText="1" readingOrder="2"/>
    </xf>
    <xf numFmtId="0" fontId="13" fillId="6" borderId="81" xfId="16" applyFont="1" applyFill="1" applyBorder="1" applyAlignment="1">
      <alignment horizontal="center" vertical="center" wrapText="1" readingOrder="2"/>
    </xf>
    <xf numFmtId="0" fontId="13" fillId="5" borderId="97" xfId="16" applyFont="1" applyFill="1" applyBorder="1">
      <alignment horizontal="right" vertical="center" wrapText="1" indent="1" readingOrder="2"/>
    </xf>
    <xf numFmtId="0" fontId="13" fillId="5" borderId="98" xfId="16" applyFont="1" applyFill="1" applyBorder="1">
      <alignment horizontal="right" vertical="center" wrapText="1" indent="1" readingOrder="2"/>
    </xf>
    <xf numFmtId="0" fontId="13" fillId="6" borderId="76" xfId="16" applyFont="1" applyFill="1" applyBorder="1">
      <alignment horizontal="right" vertical="center" wrapText="1" indent="1" readingOrder="2"/>
    </xf>
    <xf numFmtId="0" fontId="13" fillId="5" borderId="77" xfId="16" applyFont="1" applyFill="1" applyBorder="1">
      <alignment horizontal="right" vertical="center" wrapText="1" indent="1" readingOrder="2"/>
    </xf>
    <xf numFmtId="0" fontId="6" fillId="7" borderId="82" xfId="0" applyFont="1" applyFill="1" applyBorder="1" applyAlignment="1">
      <alignment horizontal="center" vertical="center" wrapText="1"/>
    </xf>
    <xf numFmtId="0" fontId="21" fillId="0" borderId="0" xfId="32" applyFont="1">
      <alignment horizontal="left" vertical="center"/>
    </xf>
    <xf numFmtId="0" fontId="27" fillId="5" borderId="171" xfId="11" applyFont="1" applyFill="1" applyBorder="1" applyAlignment="1">
      <alignment horizontal="left" vertical="center" wrapText="1" indent="1"/>
    </xf>
    <xf numFmtId="0" fontId="27" fillId="5" borderId="172" xfId="11" applyFont="1" applyFill="1" applyBorder="1" applyAlignment="1">
      <alignment horizontal="left" vertical="center" wrapText="1" indent="1"/>
    </xf>
    <xf numFmtId="0" fontId="27" fillId="5" borderId="57" xfId="11" applyFont="1" applyFill="1" applyBorder="1" applyAlignment="1">
      <alignment horizontal="left" vertical="center" wrapText="1" indent="1"/>
    </xf>
    <xf numFmtId="0" fontId="26" fillId="0" borderId="85" xfId="27" applyFont="1" applyBorder="1" applyAlignment="1">
      <alignment horizontal="right" vertical="center" readingOrder="2"/>
    </xf>
    <xf numFmtId="0" fontId="16" fillId="5" borderId="66" xfId="7" applyFont="1" applyFill="1" applyBorder="1" applyAlignment="1">
      <alignment horizontal="center" vertical="center" wrapText="1"/>
    </xf>
    <xf numFmtId="1" fontId="7" fillId="5" borderId="84" xfId="6" applyFont="1" applyFill="1" applyBorder="1">
      <alignment horizontal="left" vertical="center" wrapText="1"/>
    </xf>
    <xf numFmtId="1" fontId="7" fillId="5" borderId="138" xfId="6" applyFont="1" applyFill="1" applyBorder="1">
      <alignment horizontal="left" vertical="center" wrapText="1"/>
    </xf>
    <xf numFmtId="0" fontId="11" fillId="5" borderId="83" xfId="9" applyFont="1" applyFill="1" applyBorder="1">
      <alignment horizontal="right" vertical="center" wrapText="1"/>
    </xf>
    <xf numFmtId="0" fontId="11" fillId="5" borderId="139" xfId="9" applyFont="1" applyFill="1" applyBorder="1">
      <alignment horizontal="right" vertical="center" wrapText="1"/>
    </xf>
    <xf numFmtId="0" fontId="16" fillId="5" borderId="60" xfId="8" applyFont="1" applyFill="1" applyBorder="1" applyAlignment="1">
      <alignment horizontal="center" vertical="center" wrapText="1"/>
    </xf>
    <xf numFmtId="0" fontId="16" fillId="5" borderId="85" xfId="8" applyFont="1" applyFill="1" applyBorder="1" applyAlignment="1">
      <alignment horizontal="center" vertical="center" wrapText="1"/>
    </xf>
    <xf numFmtId="0" fontId="47" fillId="0" borderId="0" xfId="17" applyFont="1" applyAlignment="1">
      <alignment horizontal="center" vertical="center"/>
    </xf>
    <xf numFmtId="0" fontId="11" fillId="0" borderId="0" xfId="19" applyFont="1" applyAlignment="1">
      <alignment horizontal="center" vertical="center"/>
    </xf>
    <xf numFmtId="1" fontId="7" fillId="5" borderId="86" xfId="6" applyFont="1" applyFill="1" applyBorder="1">
      <alignment horizontal="left" vertical="center" wrapText="1"/>
    </xf>
    <xf numFmtId="1" fontId="7" fillId="5" borderId="88" xfId="6" applyFont="1" applyFill="1" applyBorder="1">
      <alignment horizontal="left" vertical="center" wrapText="1"/>
    </xf>
    <xf numFmtId="0" fontId="11" fillId="5" borderId="87" xfId="9" applyFont="1" applyFill="1" applyBorder="1">
      <alignment horizontal="right" vertical="center" wrapText="1"/>
    </xf>
    <xf numFmtId="0" fontId="11" fillId="5" borderId="89" xfId="9" applyFont="1" applyFill="1" applyBorder="1">
      <alignment horizontal="right" vertical="center" wrapText="1"/>
    </xf>
    <xf numFmtId="0" fontId="6" fillId="5" borderId="50" xfId="7" applyFont="1" applyFill="1" applyBorder="1" applyAlignment="1">
      <alignment horizontal="left" vertical="center" wrapText="1"/>
    </xf>
    <xf numFmtId="0" fontId="6" fillId="5" borderId="51" xfId="7" applyFont="1" applyFill="1" applyBorder="1" applyAlignment="1">
      <alignment horizontal="left" vertical="center" wrapText="1"/>
    </xf>
    <xf numFmtId="0" fontId="16" fillId="5" borderId="67" xfId="7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/>
    </xf>
    <xf numFmtId="0" fontId="7" fillId="6" borderId="16" xfId="11" applyFont="1" applyFill="1" applyBorder="1" applyAlignment="1">
      <alignment horizontal="center" vertical="center" wrapText="1"/>
    </xf>
    <xf numFmtId="0" fontId="16" fillId="6" borderId="16" xfId="30" applyFont="1" applyFill="1" applyBorder="1" applyAlignment="1">
      <alignment horizontal="center" vertical="center" wrapText="1" readingOrder="2"/>
    </xf>
    <xf numFmtId="0" fontId="6" fillId="5" borderId="16" xfId="11" applyFont="1" applyFill="1" applyBorder="1" applyAlignment="1">
      <alignment horizontal="center" vertical="center" wrapText="1"/>
    </xf>
    <xf numFmtId="0" fontId="6" fillId="5" borderId="46" xfId="11" applyFont="1" applyFill="1" applyBorder="1" applyAlignment="1">
      <alignment horizontal="center" vertical="center" wrapText="1"/>
    </xf>
    <xf numFmtId="0" fontId="16" fillId="5" borderId="16" xfId="30" applyFont="1" applyFill="1" applyBorder="1" applyAlignment="1">
      <alignment horizontal="center" vertical="center" wrapText="1" readingOrder="2"/>
    </xf>
    <xf numFmtId="0" fontId="16" fillId="5" borderId="46" xfId="30" applyFont="1" applyFill="1" applyBorder="1" applyAlignment="1">
      <alignment horizontal="center" vertical="center" wrapText="1" readingOrder="2"/>
    </xf>
    <xf numFmtId="0" fontId="6" fillId="6" borderId="30" xfId="7" applyFont="1" applyFill="1" applyBorder="1" applyAlignment="1">
      <alignment horizontal="center" vertical="center"/>
    </xf>
    <xf numFmtId="0" fontId="6" fillId="6" borderId="16" xfId="7" applyFont="1" applyFill="1" applyBorder="1" applyAlignment="1">
      <alignment horizontal="center" vertical="center"/>
    </xf>
    <xf numFmtId="0" fontId="6" fillId="6" borderId="17" xfId="7" applyFont="1" applyFill="1" applyBorder="1" applyAlignment="1">
      <alignment horizontal="center" vertical="center"/>
    </xf>
    <xf numFmtId="0" fontId="16" fillId="6" borderId="30" xfId="7" applyFont="1" applyFill="1" applyBorder="1" applyAlignment="1">
      <alignment horizontal="center" vertical="center"/>
    </xf>
    <xf numFmtId="0" fontId="16" fillId="6" borderId="16" xfId="7" applyFont="1" applyFill="1" applyBorder="1" applyAlignment="1">
      <alignment horizontal="center" vertical="center"/>
    </xf>
    <xf numFmtId="0" fontId="16" fillId="6" borderId="17" xfId="7" applyFont="1" applyFill="1" applyBorder="1" applyAlignment="1">
      <alignment horizontal="center" vertical="center"/>
    </xf>
    <xf numFmtId="0" fontId="7" fillId="5" borderId="16" xfId="11" applyFont="1" applyFill="1" applyBorder="1" applyAlignment="1">
      <alignment horizontal="center" vertical="center" wrapText="1"/>
    </xf>
    <xf numFmtId="0" fontId="7" fillId="5" borderId="17" xfId="11" applyFont="1" applyFill="1" applyBorder="1" applyAlignment="1">
      <alignment horizontal="center" vertical="center" wrapText="1"/>
    </xf>
    <xf numFmtId="0" fontId="16" fillId="5" borderId="17" xfId="30" applyFont="1" applyFill="1" applyBorder="1" applyAlignment="1">
      <alignment horizontal="center" vertical="center" wrapText="1" readingOrder="2"/>
    </xf>
    <xf numFmtId="0" fontId="7" fillId="6" borderId="30" xfId="11" applyFont="1" applyFill="1" applyBorder="1" applyAlignment="1">
      <alignment horizontal="center" vertical="center" wrapText="1"/>
    </xf>
    <xf numFmtId="0" fontId="16" fillId="6" borderId="15" xfId="30" applyFont="1" applyFill="1" applyBorder="1" applyAlignment="1">
      <alignment horizontal="center" vertical="center" wrapText="1" readingOrder="2"/>
    </xf>
    <xf numFmtId="0" fontId="7" fillId="6" borderId="15" xfId="11" applyFont="1" applyFill="1" applyBorder="1" applyAlignment="1">
      <alignment horizontal="center" vertical="center" wrapText="1"/>
    </xf>
    <xf numFmtId="0" fontId="7" fillId="6" borderId="0" xfId="3" applyFont="1" applyFill="1">
      <alignment horizontal="left" vertical="center"/>
    </xf>
    <xf numFmtId="0" fontId="7" fillId="5" borderId="25" xfId="8" applyFont="1" applyFill="1" applyBorder="1">
      <alignment horizontal="center" vertical="center" wrapText="1"/>
    </xf>
    <xf numFmtId="0" fontId="7" fillId="5" borderId="26" xfId="8" applyFont="1" applyFill="1" applyBorder="1" applyAlignment="1">
      <alignment horizontal="center" vertical="center" wrapText="1" readingOrder="2"/>
    </xf>
    <xf numFmtId="1" fontId="11" fillId="5" borderId="30" xfId="22" applyFont="1" applyFill="1" applyBorder="1">
      <alignment horizontal="center" vertical="center"/>
    </xf>
    <xf numFmtId="1" fontId="11" fillId="5" borderId="25" xfId="22" applyFont="1" applyFill="1" applyBorder="1">
      <alignment horizontal="center" vertical="center"/>
    </xf>
    <xf numFmtId="1" fontId="11" fillId="5" borderId="17" xfId="22" applyFont="1" applyFill="1" applyBorder="1">
      <alignment horizontal="center" vertical="center"/>
    </xf>
    <xf numFmtId="0" fontId="7" fillId="5" borderId="19" xfId="8" applyFont="1" applyFill="1" applyBorder="1" applyAlignment="1">
      <alignment horizontal="center" vertical="center" wrapText="1"/>
    </xf>
    <xf numFmtId="1" fontId="7" fillId="5" borderId="66" xfId="6" applyFont="1" applyFill="1" applyBorder="1" applyAlignment="1">
      <alignment horizontal="center" vertical="center" wrapText="1"/>
    </xf>
    <xf numFmtId="1" fontId="7" fillId="5" borderId="20" xfId="6" applyFont="1" applyFill="1" applyBorder="1" applyAlignment="1">
      <alignment horizontal="center" vertical="center" wrapText="1"/>
    </xf>
    <xf numFmtId="1" fontId="7" fillId="5" borderId="21" xfId="6" applyFont="1" applyFill="1" applyBorder="1" applyAlignment="1">
      <alignment horizontal="center" vertical="center" wrapText="1"/>
    </xf>
    <xf numFmtId="1" fontId="20" fillId="5" borderId="20" xfId="22" applyFont="1" applyFill="1" applyBorder="1" applyAlignment="1">
      <alignment horizontal="center" vertical="center"/>
    </xf>
    <xf numFmtId="1" fontId="20" fillId="5" borderId="67" xfId="22" applyFont="1" applyFill="1" applyBorder="1" applyAlignment="1">
      <alignment horizontal="center" vertical="center"/>
    </xf>
    <xf numFmtId="0" fontId="26" fillId="5" borderId="30" xfId="8" applyFont="1" applyFill="1" applyBorder="1">
      <alignment horizontal="center" vertical="center" wrapText="1"/>
    </xf>
    <xf numFmtId="0" fontId="26" fillId="5" borderId="17" xfId="8" applyFont="1" applyFill="1" applyBorder="1">
      <alignment horizontal="center" vertical="center" wrapText="1"/>
    </xf>
    <xf numFmtId="0" fontId="26" fillId="5" borderId="46" xfId="8" applyFont="1" applyFill="1" applyBorder="1">
      <alignment horizontal="center" vertical="center" wrapText="1"/>
    </xf>
    <xf numFmtId="0" fontId="27" fillId="7" borderId="70" xfId="0" applyFont="1" applyFill="1" applyBorder="1" applyAlignment="1">
      <alignment horizontal="left" vertical="center" wrapText="1" indent="1"/>
    </xf>
    <xf numFmtId="0" fontId="27" fillId="7" borderId="69" xfId="0" applyFont="1" applyFill="1" applyBorder="1" applyAlignment="1">
      <alignment horizontal="left" vertical="center" wrapText="1" indent="1"/>
    </xf>
    <xf numFmtId="0" fontId="27" fillId="7" borderId="68" xfId="0" applyFont="1" applyFill="1" applyBorder="1" applyAlignment="1">
      <alignment horizontal="left" vertical="center" wrapText="1" indent="1"/>
    </xf>
    <xf numFmtId="0" fontId="27" fillId="5" borderId="71" xfId="0" applyFont="1" applyFill="1" applyBorder="1" applyAlignment="1">
      <alignment horizontal="left" vertical="center" wrapText="1" indent="1"/>
    </xf>
    <xf numFmtId="0" fontId="27" fillId="5" borderId="69" xfId="0" applyFont="1" applyFill="1" applyBorder="1" applyAlignment="1">
      <alignment horizontal="left" vertical="center" wrapText="1" indent="1"/>
    </xf>
    <xf numFmtId="0" fontId="27" fillId="5" borderId="68" xfId="0" applyFont="1" applyFill="1" applyBorder="1" applyAlignment="1">
      <alignment horizontal="left" vertical="center" wrapText="1" indent="1"/>
    </xf>
    <xf numFmtId="0" fontId="27" fillId="7" borderId="71" xfId="0" applyFont="1" applyFill="1" applyBorder="1" applyAlignment="1">
      <alignment horizontal="left" vertical="center" wrapText="1" indent="1"/>
    </xf>
    <xf numFmtId="0" fontId="27" fillId="6" borderId="29" xfId="11" applyFont="1" applyFill="1" applyBorder="1" applyAlignment="1">
      <alignment horizontal="center" vertical="center" wrapText="1"/>
    </xf>
    <xf numFmtId="0" fontId="27" fillId="6" borderId="25" xfId="11" applyFont="1" applyFill="1" applyBorder="1" applyAlignment="1">
      <alignment horizontal="center" vertical="center" wrapText="1"/>
    </xf>
    <xf numFmtId="0" fontId="27" fillId="6" borderId="31" xfId="11" applyFont="1" applyFill="1" applyBorder="1" applyAlignment="1">
      <alignment horizontal="center" vertical="center" wrapText="1"/>
    </xf>
    <xf numFmtId="0" fontId="13" fillId="6" borderId="29" xfId="16" applyFont="1" applyFill="1" applyBorder="1" applyAlignment="1">
      <alignment horizontal="center" vertical="center" wrapText="1" readingOrder="2"/>
    </xf>
    <xf numFmtId="0" fontId="13" fillId="6" borderId="25" xfId="16" applyFont="1" applyFill="1" applyBorder="1" applyAlignment="1">
      <alignment horizontal="center" vertical="center" wrapText="1" readingOrder="2"/>
    </xf>
    <xf numFmtId="0" fontId="13" fillId="6" borderId="31" xfId="16" applyFont="1" applyFill="1" applyBorder="1" applyAlignment="1">
      <alignment horizontal="center" vertical="center" wrapText="1" readingOrder="2"/>
    </xf>
    <xf numFmtId="0" fontId="27" fillId="5" borderId="15" xfId="11" applyFont="1" applyFill="1" applyBorder="1" applyAlignment="1">
      <alignment horizontal="left" vertical="center" wrapText="1" indent="1"/>
    </xf>
    <xf numFmtId="0" fontId="27" fillId="5" borderId="16" xfId="11" applyFont="1" applyFill="1" applyBorder="1" applyAlignment="1">
      <alignment horizontal="left" vertical="center" wrapText="1" indent="1"/>
    </xf>
    <xf numFmtId="0" fontId="13" fillId="5" borderId="15" xfId="16" applyFont="1" applyFill="1" applyBorder="1">
      <alignment horizontal="right" vertical="center" wrapText="1" indent="1" readingOrder="2"/>
    </xf>
    <xf numFmtId="0" fontId="13" fillId="5" borderId="46" xfId="16" applyFont="1" applyFill="1" applyBorder="1">
      <alignment horizontal="right" vertical="center" wrapText="1" indent="1" readingOrder="2"/>
    </xf>
    <xf numFmtId="0" fontId="27" fillId="6" borderId="29" xfId="7" applyFont="1" applyFill="1" applyBorder="1" applyAlignment="1">
      <alignment horizontal="center" vertical="center"/>
    </xf>
    <xf numFmtId="0" fontId="27" fillId="6" borderId="25" xfId="7" applyFont="1" applyFill="1" applyBorder="1" applyAlignment="1">
      <alignment horizontal="center" vertical="center"/>
    </xf>
    <xf numFmtId="0" fontId="27" fillId="6" borderId="31" xfId="7" applyFont="1" applyFill="1" applyBorder="1" applyAlignment="1">
      <alignment horizontal="center" vertical="center"/>
    </xf>
    <xf numFmtId="0" fontId="13" fillId="6" borderId="30" xfId="7" applyFont="1" applyFill="1" applyBorder="1" applyAlignment="1">
      <alignment horizontal="center" vertical="center"/>
    </xf>
    <xf numFmtId="0" fontId="13" fillId="6" borderId="16" xfId="7" applyFont="1" applyFill="1" applyBorder="1" applyAlignment="1">
      <alignment horizontal="center" vertical="center"/>
    </xf>
    <xf numFmtId="0" fontId="13" fillId="6" borderId="17" xfId="7" applyFont="1" applyFill="1" applyBorder="1" applyAlignment="1">
      <alignment horizontal="center" vertical="center"/>
    </xf>
    <xf numFmtId="0" fontId="27" fillId="5" borderId="110" xfId="0" applyFont="1" applyFill="1" applyBorder="1" applyAlignment="1">
      <alignment horizontal="left" vertical="center" wrapText="1" indent="1"/>
    </xf>
    <xf numFmtId="0" fontId="27" fillId="5" borderId="109" xfId="0" applyFont="1" applyFill="1" applyBorder="1" applyAlignment="1">
      <alignment horizontal="left" vertical="center" wrapText="1" indent="1"/>
    </xf>
    <xf numFmtId="0" fontId="13" fillId="5" borderId="46" xfId="16" applyFont="1" applyFill="1" applyBorder="1" applyAlignment="1">
      <alignment horizontal="right" vertical="center" wrapText="1" indent="1" readingOrder="2"/>
    </xf>
    <xf numFmtId="0" fontId="13" fillId="5" borderId="25" xfId="16" applyFont="1" applyFill="1" applyBorder="1" applyAlignment="1">
      <alignment horizontal="right" vertical="center" wrapText="1" indent="1" readingOrder="2"/>
    </xf>
    <xf numFmtId="0" fontId="13" fillId="5" borderId="15" xfId="16" applyFont="1" applyFill="1" applyBorder="1" applyAlignment="1">
      <alignment horizontal="right" vertical="center" wrapText="1" indent="1" readingOrder="2"/>
    </xf>
    <xf numFmtId="0" fontId="27" fillId="5" borderId="77" xfId="0" applyFont="1" applyFill="1" applyBorder="1" applyAlignment="1">
      <alignment horizontal="left" vertical="center" wrapText="1" indent="1"/>
    </xf>
    <xf numFmtId="0" fontId="27" fillId="5" borderId="78" xfId="0" applyFont="1" applyFill="1" applyBorder="1" applyAlignment="1">
      <alignment horizontal="left" vertical="center" wrapText="1" indent="1"/>
    </xf>
    <xf numFmtId="0" fontId="27" fillId="5" borderId="79" xfId="0" applyFont="1" applyFill="1" applyBorder="1" applyAlignment="1">
      <alignment horizontal="left" vertical="center" wrapText="1" indent="1"/>
    </xf>
    <xf numFmtId="0" fontId="27" fillId="6" borderId="71" xfId="0" applyFont="1" applyFill="1" applyBorder="1" applyAlignment="1">
      <alignment horizontal="left" vertical="center" wrapText="1" indent="1"/>
    </xf>
    <xf numFmtId="0" fontId="27" fillId="6" borderId="69" xfId="0" applyFont="1" applyFill="1" applyBorder="1" applyAlignment="1">
      <alignment horizontal="left" vertical="center" wrapText="1" indent="1"/>
    </xf>
    <xf numFmtId="0" fontId="27" fillId="6" borderId="72" xfId="0" applyFont="1" applyFill="1" applyBorder="1" applyAlignment="1">
      <alignment horizontal="left" vertical="center" wrapText="1" indent="1"/>
    </xf>
    <xf numFmtId="0" fontId="27" fillId="6" borderId="43" xfId="11" applyFont="1" applyFill="1" applyBorder="1" applyAlignment="1">
      <alignment horizontal="left" vertical="center" wrapText="1" indent="1"/>
    </xf>
    <xf numFmtId="0" fontId="27" fillId="6" borderId="16" xfId="11" applyFont="1" applyFill="1" applyBorder="1" applyAlignment="1">
      <alignment horizontal="left" vertical="center" wrapText="1" indent="1"/>
    </xf>
    <xf numFmtId="0" fontId="6" fillId="5" borderId="71" xfId="0" applyFont="1" applyFill="1" applyBorder="1" applyAlignment="1">
      <alignment horizontal="left" vertical="center" wrapText="1" indent="1"/>
    </xf>
    <xf numFmtId="0" fontId="6" fillId="5" borderId="69" xfId="0" applyFont="1" applyFill="1" applyBorder="1" applyAlignment="1">
      <alignment horizontal="left" vertical="center" wrapText="1" indent="1"/>
    </xf>
    <xf numFmtId="0" fontId="6" fillId="5" borderId="68" xfId="0" applyFont="1" applyFill="1" applyBorder="1" applyAlignment="1">
      <alignment horizontal="left" vertical="center" wrapText="1" indent="1"/>
    </xf>
    <xf numFmtId="0" fontId="6" fillId="6" borderId="71" xfId="0" applyFont="1" applyFill="1" applyBorder="1" applyAlignment="1">
      <alignment horizontal="left" vertical="center" wrapText="1" indent="1"/>
    </xf>
    <xf numFmtId="0" fontId="6" fillId="6" borderId="69" xfId="0" applyFont="1" applyFill="1" applyBorder="1" applyAlignment="1">
      <alignment horizontal="left" vertical="center" wrapText="1" indent="1"/>
    </xf>
    <xf numFmtId="0" fontId="6" fillId="6" borderId="72" xfId="0" applyFont="1" applyFill="1" applyBorder="1" applyAlignment="1">
      <alignment horizontal="left" vertical="center" wrapText="1" indent="1"/>
    </xf>
    <xf numFmtId="0" fontId="6" fillId="5" borderId="77" xfId="0" applyFont="1" applyFill="1" applyBorder="1" applyAlignment="1">
      <alignment horizontal="left" vertical="center" wrapText="1" indent="1"/>
    </xf>
    <xf numFmtId="0" fontId="6" fillId="5" borderId="78" xfId="0" applyFont="1" applyFill="1" applyBorder="1" applyAlignment="1">
      <alignment horizontal="left" vertical="center" wrapText="1" indent="1"/>
    </xf>
    <xf numFmtId="0" fontId="6" fillId="5" borderId="79" xfId="0" applyFont="1" applyFill="1" applyBorder="1" applyAlignment="1">
      <alignment horizontal="left" vertical="center" wrapText="1" indent="1"/>
    </xf>
    <xf numFmtId="0" fontId="6" fillId="6" borderId="29" xfId="11" applyFont="1" applyFill="1" applyBorder="1" applyAlignment="1">
      <alignment horizontal="center" vertical="center" wrapText="1"/>
    </xf>
    <xf numFmtId="0" fontId="6" fillId="6" borderId="25" xfId="11" applyFont="1" applyFill="1" applyBorder="1" applyAlignment="1">
      <alignment horizontal="center" vertical="center" wrapText="1"/>
    </xf>
    <xf numFmtId="0" fontId="6" fillId="6" borderId="31" xfId="11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left" vertical="center" wrapText="1" indent="1"/>
    </xf>
    <xf numFmtId="0" fontId="6" fillId="5" borderId="16" xfId="11" applyFont="1" applyFill="1" applyBorder="1" applyAlignment="1">
      <alignment horizontal="left" vertical="center" wrapText="1" indent="1"/>
    </xf>
    <xf numFmtId="0" fontId="6" fillId="5" borderId="46" xfId="11" applyFont="1" applyFill="1" applyBorder="1" applyAlignment="1">
      <alignment horizontal="left" vertical="center" wrapText="1" indent="1"/>
    </xf>
    <xf numFmtId="0" fontId="6" fillId="6" borderId="29" xfId="7" applyFont="1" applyFill="1" applyBorder="1" applyAlignment="1">
      <alignment horizontal="center" vertical="center"/>
    </xf>
    <xf numFmtId="0" fontId="6" fillId="6" borderId="25" xfId="7" applyFont="1" applyFill="1" applyBorder="1" applyAlignment="1">
      <alignment horizontal="center" vertical="center"/>
    </xf>
    <xf numFmtId="0" fontId="6" fillId="6" borderId="31" xfId="7" applyFont="1" applyFill="1" applyBorder="1" applyAlignment="1">
      <alignment horizontal="center" vertical="center"/>
    </xf>
    <xf numFmtId="0" fontId="6" fillId="6" borderId="16" xfId="11" applyFont="1" applyFill="1" applyBorder="1" applyAlignment="1">
      <alignment horizontal="left" vertical="center" wrapText="1" indent="1"/>
    </xf>
    <xf numFmtId="0" fontId="6" fillId="5" borderId="25" xfId="11" applyFont="1" applyFill="1" applyBorder="1" applyAlignment="1">
      <alignment horizontal="left" vertical="center" wrapText="1" indent="1"/>
    </xf>
    <xf numFmtId="0" fontId="6" fillId="5" borderId="31" xfId="11" applyFont="1" applyFill="1" applyBorder="1" applyAlignment="1">
      <alignment horizontal="left" vertical="center" wrapText="1" indent="1"/>
    </xf>
    <xf numFmtId="0" fontId="13" fillId="5" borderId="17" xfId="16" applyFont="1" applyFill="1" applyBorder="1">
      <alignment horizontal="right" vertical="center" wrapText="1" indent="1" readingOrder="2"/>
    </xf>
    <xf numFmtId="0" fontId="7" fillId="6" borderId="66" xfId="7" applyFont="1" applyFill="1" applyBorder="1" applyAlignment="1">
      <alignment horizontal="center" vertical="center"/>
    </xf>
    <xf numFmtId="0" fontId="7" fillId="6" borderId="67" xfId="7" applyFont="1" applyFill="1" applyBorder="1" applyAlignment="1">
      <alignment horizontal="center" vertical="center"/>
    </xf>
    <xf numFmtId="0" fontId="6" fillId="6" borderId="20" xfId="7" applyFont="1" applyFill="1" applyBorder="1" applyAlignment="1">
      <alignment horizontal="center" vertical="center"/>
    </xf>
    <xf numFmtId="0" fontId="6" fillId="6" borderId="67" xfId="7" applyFont="1" applyFill="1" applyBorder="1" applyAlignment="1">
      <alignment horizontal="center" vertical="center"/>
    </xf>
    <xf numFmtId="0" fontId="26" fillId="5" borderId="146" xfId="8" applyFont="1" applyFill="1" applyBorder="1" applyAlignment="1">
      <alignment horizontal="left" vertical="center" wrapText="1"/>
    </xf>
    <xf numFmtId="0" fontId="26" fillId="5" borderId="134" xfId="8" applyFont="1" applyFill="1" applyBorder="1" applyAlignment="1">
      <alignment horizontal="left" vertical="center" wrapText="1"/>
    </xf>
    <xf numFmtId="0" fontId="26" fillId="5" borderId="147" xfId="8" applyFont="1" applyFill="1" applyBorder="1" applyAlignment="1">
      <alignment horizontal="left" vertical="center" wrapText="1"/>
    </xf>
    <xf numFmtId="0" fontId="26" fillId="5" borderId="135" xfId="8" applyFont="1" applyFill="1" applyBorder="1" applyAlignment="1">
      <alignment horizontal="left" vertical="center" wrapText="1"/>
    </xf>
    <xf numFmtId="1" fontId="20" fillId="5" borderId="132" xfId="22" applyFont="1" applyFill="1" applyBorder="1" applyAlignment="1">
      <alignment horizontal="right" vertical="center" wrapText="1"/>
    </xf>
    <xf numFmtId="1" fontId="20" fillId="5" borderId="144" xfId="22" applyFont="1" applyFill="1" applyBorder="1" applyAlignment="1">
      <alignment horizontal="right" vertical="center"/>
    </xf>
    <xf numFmtId="1" fontId="20" fillId="5" borderId="133" xfId="22" applyFont="1" applyFill="1" applyBorder="1" applyAlignment="1">
      <alignment horizontal="right" vertical="center"/>
    </xf>
    <xf numFmtId="1" fontId="20" fillId="5" borderId="145" xfId="22" applyFont="1" applyFill="1" applyBorder="1" applyAlignment="1">
      <alignment horizontal="right" vertical="center"/>
    </xf>
    <xf numFmtId="0" fontId="11" fillId="0" borderId="0" xfId="19" applyFont="1" applyAlignment="1">
      <alignment horizontal="center"/>
    </xf>
    <xf numFmtId="0" fontId="15" fillId="0" borderId="0" xfId="17" applyFont="1" applyAlignment="1">
      <alignment horizontal="center"/>
    </xf>
    <xf numFmtId="0" fontId="47" fillId="6" borderId="0" xfId="35" applyFont="1" applyFill="1" applyBorder="1" applyAlignment="1">
      <alignment horizontal="center" vertical="center"/>
    </xf>
    <xf numFmtId="0" fontId="11" fillId="6" borderId="0" xfId="35" applyFont="1" applyFill="1" applyBorder="1" applyAlignment="1">
      <alignment horizontal="center" vertical="center"/>
    </xf>
    <xf numFmtId="167" fontId="5" fillId="6" borderId="96" xfId="34" applyNumberFormat="1" applyFont="1" applyFill="1" applyBorder="1" applyAlignment="1" applyProtection="1">
      <alignment horizontal="center" vertical="center" wrapText="1"/>
    </xf>
    <xf numFmtId="167" fontId="5" fillId="6" borderId="36" xfId="34" applyNumberFormat="1" applyFont="1" applyFill="1" applyBorder="1" applyAlignment="1" applyProtection="1">
      <alignment horizontal="center" vertical="center" wrapText="1"/>
    </xf>
    <xf numFmtId="167" fontId="33" fillId="6" borderId="92" xfId="34" applyNumberFormat="1" applyFont="1" applyFill="1" applyBorder="1" applyAlignment="1" applyProtection="1">
      <alignment horizontal="left" vertical="center" wrapText="1" indent="1"/>
    </xf>
    <xf numFmtId="167" fontId="33" fillId="6" borderId="9" xfId="34" applyNumberFormat="1" applyFont="1" applyFill="1" applyBorder="1" applyAlignment="1" applyProtection="1">
      <alignment horizontal="left" vertical="center" wrapText="1" indent="1"/>
    </xf>
    <xf numFmtId="167" fontId="10" fillId="6" borderId="92" xfId="34" applyNumberFormat="1" applyFont="1" applyFill="1" applyBorder="1" applyAlignment="1" applyProtection="1">
      <alignment horizontal="right" vertical="center" wrapText="1" indent="1"/>
    </xf>
    <xf numFmtId="167" fontId="10" fillId="6" borderId="9" xfId="34" applyNumberFormat="1" applyFont="1" applyFill="1" applyBorder="1" applyAlignment="1" applyProtection="1">
      <alignment horizontal="right" vertical="center" wrapText="1" indent="1"/>
    </xf>
    <xf numFmtId="167" fontId="5" fillId="5" borderId="58" xfId="34" applyNumberFormat="1" applyFont="1" applyFill="1" applyBorder="1" applyAlignment="1" applyProtection="1">
      <alignment horizontal="center" vertical="center" wrapText="1"/>
    </xf>
    <xf numFmtId="167" fontId="5" fillId="5" borderId="36" xfId="34" applyNumberFormat="1" applyFont="1" applyFill="1" applyBorder="1" applyAlignment="1" applyProtection="1">
      <alignment horizontal="center" vertical="center" wrapText="1"/>
    </xf>
    <xf numFmtId="167" fontId="33" fillId="5" borderId="11" xfId="34" applyNumberFormat="1" applyFont="1" applyFill="1" applyBorder="1" applyAlignment="1" applyProtection="1">
      <alignment horizontal="left" vertical="center" wrapText="1" indent="1"/>
    </xf>
    <xf numFmtId="167" fontId="33" fillId="5" borderId="9" xfId="34" applyNumberFormat="1" applyFont="1" applyFill="1" applyBorder="1" applyAlignment="1" applyProtection="1">
      <alignment horizontal="left" vertical="center" wrapText="1" indent="1"/>
    </xf>
    <xf numFmtId="167" fontId="10" fillId="5" borderId="8" xfId="34" applyNumberFormat="1" applyFont="1" applyFill="1" applyBorder="1" applyAlignment="1" applyProtection="1">
      <alignment horizontal="right" vertical="center" wrapText="1" indent="1"/>
    </xf>
    <xf numFmtId="167" fontId="5" fillId="6" borderId="58" xfId="34" applyNumberFormat="1" applyFont="1" applyFill="1" applyBorder="1" applyAlignment="1" applyProtection="1">
      <alignment horizontal="center" vertical="center" wrapText="1"/>
    </xf>
    <xf numFmtId="167" fontId="33" fillId="6" borderId="11" xfId="34" applyNumberFormat="1" applyFont="1" applyFill="1" applyBorder="1" applyAlignment="1" applyProtection="1">
      <alignment horizontal="left" vertical="center" wrapText="1" indent="1"/>
    </xf>
    <xf numFmtId="167" fontId="10" fillId="6" borderId="8" xfId="34" applyNumberFormat="1" applyFont="1" applyFill="1" applyBorder="1" applyAlignment="1" applyProtection="1">
      <alignment horizontal="right" vertical="center" wrapText="1" indent="1"/>
    </xf>
    <xf numFmtId="167" fontId="5" fillId="5" borderId="91" xfId="34" applyNumberFormat="1" applyFont="1" applyFill="1" applyBorder="1" applyAlignment="1" applyProtection="1">
      <alignment horizontal="center" vertical="center" wrapText="1"/>
    </xf>
    <xf numFmtId="167" fontId="33" fillId="5" borderId="24" xfId="34" applyNumberFormat="1" applyFont="1" applyFill="1" applyBorder="1" applyAlignment="1" applyProtection="1">
      <alignment horizontal="left" vertical="center" wrapText="1" indent="1"/>
    </xf>
    <xf numFmtId="167" fontId="10" fillId="5" borderId="23" xfId="34" applyNumberFormat="1" applyFont="1" applyFill="1" applyBorder="1" applyAlignment="1" applyProtection="1">
      <alignment horizontal="right" vertical="center" wrapText="1" indent="1"/>
    </xf>
    <xf numFmtId="167" fontId="5" fillId="6" borderId="38" xfId="34" applyNumberFormat="1" applyFont="1" applyFill="1" applyBorder="1" applyAlignment="1" applyProtection="1">
      <alignment horizontal="center" vertical="center" wrapText="1"/>
    </xf>
    <xf numFmtId="167" fontId="33" fillId="6" borderId="8" xfId="34" applyNumberFormat="1" applyFont="1" applyFill="1" applyBorder="1" applyAlignment="1" applyProtection="1">
      <alignment horizontal="left" vertical="center" wrapText="1" indent="1"/>
    </xf>
    <xf numFmtId="167" fontId="5" fillId="5" borderId="38" xfId="34" applyNumberFormat="1" applyFont="1" applyFill="1" applyBorder="1" applyAlignment="1" applyProtection="1">
      <alignment horizontal="center" vertical="center" wrapText="1"/>
    </xf>
    <xf numFmtId="167" fontId="33" fillId="5" borderId="8" xfId="34" applyNumberFormat="1" applyFont="1" applyFill="1" applyBorder="1" applyAlignment="1" applyProtection="1">
      <alignment horizontal="left" vertical="center" wrapText="1" indent="1"/>
    </xf>
    <xf numFmtId="167" fontId="5" fillId="5" borderId="40" xfId="34" applyNumberFormat="1" applyFont="1" applyFill="1" applyBorder="1" applyAlignment="1" applyProtection="1">
      <alignment horizontal="center" vertical="center" wrapText="1"/>
    </xf>
    <xf numFmtId="167" fontId="33" fillId="5" borderId="23" xfId="34" applyNumberFormat="1" applyFont="1" applyFill="1" applyBorder="1" applyAlignment="1" applyProtection="1">
      <alignment horizontal="left" vertical="center" wrapText="1" indent="1"/>
    </xf>
    <xf numFmtId="0" fontId="33" fillId="6" borderId="85" xfId="35" applyFont="1" applyFill="1" applyBorder="1" applyAlignment="1">
      <alignment horizontal="left" wrapText="1"/>
    </xf>
    <xf numFmtId="0" fontId="10" fillId="6" borderId="85" xfId="35" applyFont="1" applyFill="1" applyBorder="1" applyAlignment="1">
      <alignment horizontal="right"/>
    </xf>
    <xf numFmtId="167" fontId="10" fillId="5" borderId="11" xfId="34" applyNumberFormat="1" applyFont="1" applyFill="1" applyBorder="1" applyAlignment="1" applyProtection="1">
      <alignment horizontal="right" vertical="center" wrapText="1" indent="1"/>
    </xf>
    <xf numFmtId="0" fontId="6" fillId="6" borderId="85" xfId="35" applyFont="1" applyFill="1" applyBorder="1" applyAlignment="1">
      <alignment horizontal="center" vertical="center" wrapText="1"/>
    </xf>
    <xf numFmtId="0" fontId="6" fillId="6" borderId="96" xfId="35" applyFont="1" applyFill="1" applyBorder="1" applyAlignment="1">
      <alignment horizontal="center" vertical="center" wrapText="1"/>
    </xf>
    <xf numFmtId="0" fontId="6" fillId="6" borderId="0" xfId="35" applyFont="1" applyFill="1" applyBorder="1" applyAlignment="1">
      <alignment horizontal="center" vertical="center" wrapText="1"/>
    </xf>
    <xf numFmtId="0" fontId="6" fillId="6" borderId="90" xfId="35" applyFont="1" applyFill="1" applyBorder="1" applyAlignment="1">
      <alignment horizontal="center" vertical="center" wrapText="1"/>
    </xf>
    <xf numFmtId="0" fontId="6" fillId="6" borderId="22" xfId="35" applyFont="1" applyFill="1" applyBorder="1" applyAlignment="1">
      <alignment horizontal="center" vertical="center" wrapText="1"/>
    </xf>
    <xf numFmtId="0" fontId="6" fillId="6" borderId="91" xfId="35" applyFont="1" applyFill="1" applyBorder="1" applyAlignment="1">
      <alignment horizontal="center" vertical="center" wrapText="1"/>
    </xf>
    <xf numFmtId="0" fontId="16" fillId="6" borderId="60" xfId="34" applyFont="1" applyFill="1" applyBorder="1" applyAlignment="1">
      <alignment horizontal="center" vertical="center"/>
    </xf>
    <xf numFmtId="0" fontId="16" fillId="6" borderId="61" xfId="34" applyFont="1" applyFill="1" applyBorder="1" applyAlignment="1">
      <alignment horizontal="center" vertical="center"/>
    </xf>
    <xf numFmtId="0" fontId="16" fillId="6" borderId="62" xfId="34" applyFont="1" applyFill="1" applyBorder="1" applyAlignment="1">
      <alignment horizontal="center" vertical="center"/>
    </xf>
    <xf numFmtId="0" fontId="10" fillId="0" borderId="85" xfId="35" applyFont="1" applyFill="1" applyBorder="1" applyAlignment="1">
      <alignment horizontal="right"/>
    </xf>
    <xf numFmtId="0" fontId="33" fillId="0" borderId="85" xfId="35" applyFont="1" applyFill="1" applyBorder="1" applyAlignment="1">
      <alignment horizontal="left" wrapText="1"/>
    </xf>
    <xf numFmtId="0" fontId="21" fillId="6" borderId="85" xfId="35" applyFont="1" applyFill="1" applyBorder="1" applyAlignment="1">
      <alignment horizontal="center" vertical="center" wrapText="1"/>
    </xf>
    <xf numFmtId="0" fontId="21" fillId="6" borderId="96" xfId="35" applyFont="1" applyFill="1" applyBorder="1" applyAlignment="1">
      <alignment horizontal="center" vertical="center" wrapText="1"/>
    </xf>
    <xf numFmtId="0" fontId="21" fillId="6" borderId="0" xfId="35" applyFont="1" applyFill="1" applyBorder="1" applyAlignment="1">
      <alignment horizontal="center" vertical="center" wrapText="1"/>
    </xf>
    <xf numFmtId="0" fontId="21" fillId="6" borderId="90" xfId="35" applyFont="1" applyFill="1" applyBorder="1" applyAlignment="1">
      <alignment horizontal="center" vertical="center" wrapText="1"/>
    </xf>
    <xf numFmtId="0" fontId="21" fillId="6" borderId="22" xfId="35" applyFont="1" applyFill="1" applyBorder="1" applyAlignment="1">
      <alignment horizontal="center" vertical="center" wrapText="1"/>
    </xf>
    <xf numFmtId="0" fontId="21" fillId="6" borderId="91" xfId="35" applyFont="1" applyFill="1" applyBorder="1" applyAlignment="1">
      <alignment horizontal="center" vertical="center" wrapText="1"/>
    </xf>
    <xf numFmtId="0" fontId="7" fillId="6" borderId="60" xfId="34" applyFont="1" applyFill="1" applyBorder="1" applyAlignment="1">
      <alignment horizontal="center" vertical="center"/>
    </xf>
    <xf numFmtId="0" fontId="7" fillId="6" borderId="61" xfId="34" applyFont="1" applyFill="1" applyBorder="1" applyAlignment="1">
      <alignment horizontal="center" vertical="center"/>
    </xf>
    <xf numFmtId="0" fontId="7" fillId="6" borderId="62" xfId="34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/>
    </xf>
    <xf numFmtId="1" fontId="6" fillId="5" borderId="94" xfId="6" applyFont="1" applyFill="1" applyBorder="1">
      <alignment horizontal="left" vertical="center" wrapText="1"/>
    </xf>
    <xf numFmtId="1" fontId="6" fillId="5" borderId="148" xfId="6" applyFont="1" applyFill="1" applyBorder="1">
      <alignment horizontal="left" vertical="center" wrapText="1"/>
    </xf>
    <xf numFmtId="0" fontId="16" fillId="5" borderId="29" xfId="7" applyFont="1" applyFill="1" applyBorder="1" applyAlignment="1">
      <alignment horizontal="center" vertical="center" wrapText="1"/>
    </xf>
    <xf numFmtId="0" fontId="16" fillId="5" borderId="29" xfId="8" applyFont="1" applyFill="1" applyBorder="1" applyAlignment="1">
      <alignment horizontal="center" vertical="center" wrapText="1"/>
    </xf>
    <xf numFmtId="0" fontId="11" fillId="5" borderId="95" xfId="9" applyFont="1" applyFill="1" applyBorder="1">
      <alignment horizontal="right" vertical="center" wrapText="1"/>
    </xf>
    <xf numFmtId="0" fontId="11" fillId="5" borderId="149" xfId="9" applyFont="1" applyFill="1" applyBorder="1">
      <alignment horizontal="right" vertical="center" wrapText="1"/>
    </xf>
    <xf numFmtId="1" fontId="6" fillId="5" borderId="134" xfId="6" applyFont="1" applyFill="1" applyBorder="1" applyAlignment="1">
      <alignment horizontal="left" vertical="center" wrapText="1"/>
    </xf>
    <xf numFmtId="1" fontId="6" fillId="5" borderId="135" xfId="6" applyFont="1" applyFill="1" applyBorder="1" applyAlignment="1">
      <alignment horizontal="left" vertical="center" wrapText="1"/>
    </xf>
    <xf numFmtId="0" fontId="11" fillId="5" borderId="52" xfId="9" applyFont="1" applyFill="1" applyBorder="1" applyAlignment="1">
      <alignment horizontal="right" vertical="center" wrapText="1"/>
    </xf>
    <xf numFmtId="0" fontId="11" fillId="5" borderId="53" xfId="9" applyFont="1" applyFill="1" applyBorder="1" applyAlignment="1">
      <alignment horizontal="right" vertical="center" wrapText="1"/>
    </xf>
    <xf numFmtId="0" fontId="18" fillId="0" borderId="0" xfId="0" applyFont="1" applyAlignment="1">
      <alignment horizontal="right"/>
    </xf>
    <xf numFmtId="0" fontId="7" fillId="6" borderId="21" xfId="36" applyFont="1" applyFill="1" applyBorder="1" applyAlignment="1">
      <alignment horizontal="center" vertical="center" wrapText="1"/>
    </xf>
    <xf numFmtId="0" fontId="7" fillId="6" borderId="18" xfId="36" applyFont="1" applyFill="1" applyBorder="1" applyAlignment="1">
      <alignment horizontal="center" vertical="center" wrapText="1"/>
    </xf>
    <xf numFmtId="0" fontId="33" fillId="0" borderId="85" xfId="35" applyFont="1" applyFill="1" applyBorder="1" applyAlignment="1">
      <alignment horizontal="left" vertical="center" wrapText="1"/>
    </xf>
    <xf numFmtId="0" fontId="48" fillId="6" borderId="0" xfId="35" applyFont="1" applyFill="1" applyAlignment="1">
      <alignment horizontal="center" vertical="center"/>
    </xf>
    <xf numFmtId="0" fontId="16" fillId="6" borderId="0" xfId="35" applyFont="1" applyFill="1" applyAlignment="1">
      <alignment horizontal="center" vertical="center"/>
    </xf>
    <xf numFmtId="0" fontId="11" fillId="5" borderId="85" xfId="8" applyFont="1" applyFill="1" applyBorder="1" applyAlignment="1">
      <alignment horizontal="center" vertical="center" wrapText="1"/>
    </xf>
    <xf numFmtId="0" fontId="11" fillId="5" borderId="22" xfId="8" applyFont="1" applyFill="1" applyBorder="1" applyAlignment="1">
      <alignment horizontal="center" vertical="center" wrapText="1"/>
    </xf>
    <xf numFmtId="0" fontId="7" fillId="5" borderId="60" xfId="8" applyFont="1" applyFill="1" applyBorder="1" applyAlignment="1">
      <alignment horizontal="center" vertical="center" wrapText="1"/>
    </xf>
    <xf numFmtId="0" fontId="7" fillId="5" borderId="62" xfId="8" applyFont="1" applyFill="1" applyBorder="1" applyAlignment="1">
      <alignment horizontal="center" vertical="center" wrapText="1"/>
    </xf>
    <xf numFmtId="0" fontId="7" fillId="5" borderId="96" xfId="8" applyFont="1" applyFill="1" applyBorder="1" applyAlignment="1">
      <alignment horizontal="center" vertical="center" wrapText="1"/>
    </xf>
    <xf numFmtId="0" fontId="7" fillId="5" borderId="91" xfId="8" applyFont="1" applyFill="1" applyBorder="1" applyAlignment="1">
      <alignment horizontal="center" vertical="center" wrapText="1"/>
    </xf>
    <xf numFmtId="0" fontId="10" fillId="6" borderId="85" xfId="35" applyFont="1" applyFill="1" applyBorder="1" applyAlignment="1">
      <alignment horizontal="right" vertical="center"/>
    </xf>
    <xf numFmtId="0" fontId="47" fillId="6" borderId="0" xfId="17" applyFont="1" applyFill="1" applyAlignment="1">
      <alignment horizontal="center" vertical="center" readingOrder="2"/>
    </xf>
    <xf numFmtId="0" fontId="11" fillId="6" borderId="0" xfId="19" applyFont="1" applyFill="1" applyAlignment="1">
      <alignment horizontal="center" vertical="center" readingOrder="1"/>
    </xf>
    <xf numFmtId="0" fontId="25" fillId="6" borderId="22" xfId="0" applyFont="1" applyFill="1" applyBorder="1" applyAlignment="1">
      <alignment horizontal="center"/>
    </xf>
    <xf numFmtId="0" fontId="58" fillId="4" borderId="0" xfId="0" applyFont="1" applyFill="1" applyAlignment="1">
      <alignment horizontal="center" vertical="center" wrapText="1"/>
    </xf>
    <xf numFmtId="0" fontId="53" fillId="4" borderId="0" xfId="0" applyFont="1" applyFill="1" applyAlignment="1">
      <alignment horizontal="center" vertical="center" wrapText="1"/>
    </xf>
  </cellXfs>
  <cellStyles count="45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2 3" xfId="43"/>
    <cellStyle name="Normal 3" xfId="35"/>
    <cellStyle name="Normal 4" xfId="37"/>
    <cellStyle name="Normal 4 2" xfId="38"/>
    <cellStyle name="Normal 5" xfId="39"/>
    <cellStyle name="Normal 6" xfId="41"/>
    <cellStyle name="Normal 7" xfId="42"/>
    <cellStyle name="Normal 8" xfId="44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1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189"/>
      <tableStyleElement type="totalRow" dxfId="188"/>
      <tableStyleElement type="firstColumn" dxfId="187"/>
      <tableStyleElement type="lastColumn" dxfId="186"/>
      <tableStyleElement type="secondRowStripe" dxfId="185"/>
    </tableStyle>
  </tableStyles>
  <colors>
    <mruColors>
      <color rgb="FF993366"/>
      <color rgb="FFAD397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chartsheet" Target="chartsheets/sheet14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6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chartsheet" Target="chartsheets/sheet11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1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46" Type="http://schemas.openxmlformats.org/officeDocument/2006/relationships/worksheet" Target="worksheets/sheet39.xml"/><Relationship Id="rId59" Type="http://schemas.openxmlformats.org/officeDocument/2006/relationships/chartsheet" Target="chartsheets/sheet9.xml"/><Relationship Id="rId67" Type="http://schemas.openxmlformats.org/officeDocument/2006/relationships/worksheet" Target="worksheets/sheet5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worksheet" Target="worksheets/sheet52.xml"/><Relationship Id="rId70" Type="http://schemas.openxmlformats.org/officeDocument/2006/relationships/chartsheet" Target="chartsheets/sheet12.xml"/><Relationship Id="rId75" Type="http://schemas.openxmlformats.org/officeDocument/2006/relationships/worksheet" Target="worksheets/sheet63.xml"/><Relationship Id="rId83" Type="http://schemas.openxmlformats.org/officeDocument/2006/relationships/worksheet" Target="worksheets/sheet70.xml"/><Relationship Id="rId88" Type="http://schemas.openxmlformats.org/officeDocument/2006/relationships/worksheet" Target="worksheets/sheet75.xml"/><Relationship Id="rId91" Type="http://schemas.openxmlformats.org/officeDocument/2006/relationships/worksheet" Target="worksheets/sheet77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1.xml"/><Relationship Id="rId65" Type="http://schemas.openxmlformats.org/officeDocument/2006/relationships/worksheet" Target="worksheets/sheet54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chartsheet" Target="chartsheets/sheet13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59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chartsheet" Target="chartsheets/sheet10.xml"/><Relationship Id="rId82" Type="http://schemas.openxmlformats.org/officeDocument/2006/relationships/worksheet" Target="worksheets/sheet69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worksheet" Target="worksheets/sheet60.xml"/><Relationship Id="rId93" Type="http://schemas.openxmlformats.org/officeDocument/2006/relationships/worksheet" Target="worksheets/sheet79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معدل وفيات الأطفال (أقل من 5 سنوات) حسب</a:t>
            </a:r>
            <a:r>
              <a:rPr lang="ar-QA" sz="16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النوع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2009 - 2018</a:t>
            </a: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159892408200734"/>
          <c:w val="0.91706303495519381"/>
          <c:h val="0.66676903375604624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195022154607991E-2"/>
                  <c:y val="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8.3000000000000007</c:v>
                </c:pt>
                <c:pt idx="1">
                  <c:v>7.9</c:v>
                </c:pt>
                <c:pt idx="2">
                  <c:v>8.3000000000000007</c:v>
                </c:pt>
                <c:pt idx="3">
                  <c:v>7.1</c:v>
                </c:pt>
                <c:pt idx="4">
                  <c:v>6</c:v>
                </c:pt>
                <c:pt idx="5">
                  <c:v>7.7</c:v>
                </c:pt>
                <c:pt idx="6">
                  <c:v>8.7611435597909626</c:v>
                </c:pt>
                <c:pt idx="7">
                  <c:v>7</c:v>
                </c:pt>
                <c:pt idx="8">
                  <c:v>6.0953220239406622</c:v>
                </c:pt>
                <c:pt idx="9">
                  <c:v>7.4175428489125741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3231333079779972E-3"/>
                  <c:y val="-1.8959106881757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9.1999999999999993</c:v>
                </c:pt>
                <c:pt idx="1">
                  <c:v>9</c:v>
                </c:pt>
                <c:pt idx="2">
                  <c:v>9.6</c:v>
                </c:pt>
                <c:pt idx="3">
                  <c:v>10.4</c:v>
                </c:pt>
                <c:pt idx="4">
                  <c:v>9.6</c:v>
                </c:pt>
                <c:pt idx="5">
                  <c:v>8.4</c:v>
                </c:pt>
                <c:pt idx="6">
                  <c:v>9.2578986039676714</c:v>
                </c:pt>
                <c:pt idx="7">
                  <c:v>7.2</c:v>
                </c:pt>
                <c:pt idx="8">
                  <c:v>7.2083420813212964</c:v>
                </c:pt>
                <c:pt idx="9">
                  <c:v>7.7557639427483611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218944"/>
        <c:axId val="97220864"/>
      </c:lineChart>
      <c:catAx>
        <c:axId val="972189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 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9722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2086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cs typeface="+mn-cs"/>
                  </a:defRPr>
                </a:pPr>
                <a:r>
                  <a:rPr lang="ar-QA">
                    <a:cs typeface="+mn-cs"/>
                  </a:rPr>
                  <a:t>المعدل</a:t>
                </a:r>
              </a:p>
              <a:p>
                <a:pPr>
                  <a:defRPr>
                    <a:cs typeface="+mn-cs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9721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61153621229289"/>
          <c:y val="0.15913595529350025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والفئات</a:t>
            </a:r>
            <a:r>
              <a:rPr lang="ar-QA" sz="1600" baseline="0">
                <a:cs typeface="+mn-cs"/>
              </a:rPr>
              <a:t> العمرية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ar-QA" sz="1200">
                <a:latin typeface="Arial" pitchFamily="34" charset="0"/>
                <a:cs typeface="Arial" pitchFamily="34" charset="0"/>
              </a:rPr>
              <a:t>2018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4331702168155259"/>
          <c:w val="0.8951269103878714"/>
          <c:h val="0.62137371344431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63</c:v>
                </c:pt>
                <c:pt idx="1">
                  <c:v>2</c:v>
                </c:pt>
                <c:pt idx="2">
                  <c:v>12</c:v>
                </c:pt>
                <c:pt idx="3">
                  <c:v>31</c:v>
                </c:pt>
                <c:pt idx="4">
                  <c:v>25</c:v>
                </c:pt>
                <c:pt idx="5">
                  <c:v>12</c:v>
                </c:pt>
                <c:pt idx="6">
                  <c:v>15</c:v>
                </c:pt>
                <c:pt idx="7">
                  <c:v>14</c:v>
                </c:pt>
                <c:pt idx="8">
                  <c:v>26</c:v>
                </c:pt>
                <c:pt idx="9">
                  <c:v>27</c:v>
                </c:pt>
                <c:pt idx="10">
                  <c:v>44</c:v>
                </c:pt>
                <c:pt idx="11">
                  <c:v>53</c:v>
                </c:pt>
                <c:pt idx="12">
                  <c:v>64</c:v>
                </c:pt>
                <c:pt idx="13">
                  <c:v>368</c:v>
                </c:pt>
              </c:numCache>
            </c:numRef>
          </c:val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150</c:v>
                </c:pt>
                <c:pt idx="1">
                  <c:v>5</c:v>
                </c:pt>
                <c:pt idx="2">
                  <c:v>8</c:v>
                </c:pt>
                <c:pt idx="3">
                  <c:v>21</c:v>
                </c:pt>
                <c:pt idx="4">
                  <c:v>66</c:v>
                </c:pt>
                <c:pt idx="5">
                  <c:v>117</c:v>
                </c:pt>
                <c:pt idx="6">
                  <c:v>148</c:v>
                </c:pt>
                <c:pt idx="7">
                  <c:v>131</c:v>
                </c:pt>
                <c:pt idx="8">
                  <c:v>139</c:v>
                </c:pt>
                <c:pt idx="9">
                  <c:v>135</c:v>
                </c:pt>
                <c:pt idx="10">
                  <c:v>122</c:v>
                </c:pt>
                <c:pt idx="11">
                  <c:v>126</c:v>
                </c:pt>
                <c:pt idx="12">
                  <c:v>100</c:v>
                </c:pt>
                <c:pt idx="13">
                  <c:v>359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46278656"/>
        <c:axId val="146301312"/>
      </c:barChart>
      <c:catAx>
        <c:axId val="14627865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الفئة العمرية</a:t>
                </a:r>
                <a:r>
                  <a:rPr lang="en-US" sz="1200"/>
                  <a:t>   </a:t>
                </a:r>
                <a:endParaRPr lang="ar-QA" sz="1200" baseline="0"/>
              </a:p>
              <a:p>
                <a:pPr>
                  <a:defRPr sz="1200"/>
                </a:pPr>
                <a:r>
                  <a:rPr lang="en-US" sz="1200" baseline="0"/>
                  <a:t>Age groups</a:t>
                </a:r>
                <a:endParaRPr lang="ar-QA" sz="1200" baseline="0"/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46301312"/>
        <c:crosses val="autoZero"/>
        <c:auto val="1"/>
        <c:lblAlgn val="ctr"/>
        <c:lblOffset val="100"/>
        <c:noMultiLvlLbl val="0"/>
      </c:catAx>
      <c:valAx>
        <c:axId val="14630131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/>
                </a:pPr>
                <a:r>
                  <a:rPr lang="ar-QA"/>
                  <a:t>العدد</a:t>
                </a:r>
                <a:endParaRPr lang="en-US"/>
              </a:p>
              <a:p>
                <a:pPr rtl="1">
                  <a:defRPr/>
                </a:pPr>
                <a:r>
                  <a:rPr lang="ar-QA" baseline="0"/>
                  <a:t> </a:t>
                </a:r>
                <a:r>
                  <a:rPr lang="en-US" baseline="0"/>
                  <a:t>Number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46278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282386600127439"/>
          <c:y val="0.13223801951123607"/>
          <c:w val="0.31310981276169181"/>
          <c:h val="7.5836570428696695E-2"/>
        </c:manualLayout>
      </c:layout>
      <c:overlay val="0"/>
      <c:txPr>
        <a:bodyPr/>
        <a:lstStyle/>
        <a:p>
          <a:pPr>
            <a:defRPr sz="1050" b="1">
              <a:latin typeface="Arial" pitchFamily="34" charset="0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2018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1.313776961243171E-2"/>
                  <c:y val="-6.4921635209861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19933830241022"/>
                  <c:y val="-0.117763604549431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ar-Q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ar-QA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21</c:v>
                </c:pt>
                <c:pt idx="1">
                  <c:v>51</c:v>
                </c:pt>
                <c:pt idx="2">
                  <c:v>27</c:v>
                </c:pt>
                <c:pt idx="3">
                  <c:v>5</c:v>
                </c:pt>
                <c:pt idx="4">
                  <c:v>7</c:v>
                </c:pt>
                <c:pt idx="5">
                  <c:v>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2018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ar-QA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ar-QA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ar-QA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'D-9'!$E$17:$E$22</c:f>
              <c:numCache>
                <c:formatCode>0.0</c:formatCode>
                <c:ptCount val="6"/>
                <c:pt idx="0">
                  <c:v>31.69811320754717</c:v>
                </c:pt>
                <c:pt idx="1">
                  <c:v>2.3480083857442349</c:v>
                </c:pt>
                <c:pt idx="2">
                  <c:v>19.538784067085953</c:v>
                </c:pt>
                <c:pt idx="3">
                  <c:v>42.59958071278826</c:v>
                </c:pt>
                <c:pt idx="4">
                  <c:v>0.79664570230607956</c:v>
                </c:pt>
                <c:pt idx="5">
                  <c:v>3.0188679245283021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2009 - 2018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9068836900010769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77</c:v>
                </c:pt>
                <c:pt idx="1">
                  <c:v>80</c:v>
                </c:pt>
                <c:pt idx="2">
                  <c:v>107</c:v>
                </c:pt>
                <c:pt idx="3">
                  <c:v>99</c:v>
                </c:pt>
                <c:pt idx="4">
                  <c:v>100</c:v>
                </c:pt>
                <c:pt idx="5">
                  <c:v>110</c:v>
                </c:pt>
                <c:pt idx="6">
                  <c:v>128</c:v>
                </c:pt>
                <c:pt idx="7">
                  <c:v>108</c:v>
                </c:pt>
                <c:pt idx="8">
                  <c:v>107</c:v>
                </c:pt>
                <c:pt idx="9">
                  <c:v>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53</c:v>
                </c:pt>
                <c:pt idx="1">
                  <c:v>52</c:v>
                </c:pt>
                <c:pt idx="2">
                  <c:v>49</c:v>
                </c:pt>
                <c:pt idx="3">
                  <c:v>49</c:v>
                </c:pt>
                <c:pt idx="4">
                  <c:v>58</c:v>
                </c:pt>
                <c:pt idx="5">
                  <c:v>58</c:v>
                </c:pt>
                <c:pt idx="6">
                  <c:v>69</c:v>
                </c:pt>
                <c:pt idx="7">
                  <c:v>53</c:v>
                </c:pt>
                <c:pt idx="8">
                  <c:v>44</c:v>
                </c:pt>
                <c:pt idx="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35776"/>
        <c:axId val="149837312"/>
      </c:lineChart>
      <c:catAx>
        <c:axId val="14983577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4983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83731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49835776"/>
        <c:crosses val="autoZero"/>
        <c:crossBetween val="between"/>
        <c:minorUnit val="5"/>
      </c:valAx>
    </c:plotArea>
    <c:legend>
      <c:legendPos val="r"/>
      <c:layout>
        <c:manualLayout>
          <c:xMode val="edge"/>
          <c:yMode val="edge"/>
          <c:x val="0.62340420766863036"/>
          <c:y val="0.12002911680413958"/>
          <c:w val="0.34030135931239602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ar-QA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2018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25</c:v>
                </c:pt>
                <c:pt idx="1">
                  <c:v>3</c:v>
                </c:pt>
                <c:pt idx="2">
                  <c:v>23</c:v>
                </c:pt>
                <c:pt idx="3">
                  <c:v>26</c:v>
                </c:pt>
                <c:pt idx="4">
                  <c:v>2</c:v>
                </c:pt>
                <c:pt idx="5">
                  <c:v>4</c:v>
                </c:pt>
              </c:numCache>
            </c:numRef>
          </c:val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30</c:v>
                </c:pt>
                <c:pt idx="1">
                  <c:v>2</c:v>
                </c:pt>
                <c:pt idx="2">
                  <c:v>25</c:v>
                </c:pt>
                <c:pt idx="3">
                  <c:v>27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axId val="152721280"/>
        <c:axId val="152722816"/>
      </c:barChart>
      <c:catAx>
        <c:axId val="15272128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527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72281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 rtl="0"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52721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ar-QA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2009 - 2018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839608196691591E-2"/>
          <c:y val="0.21810571362906453"/>
          <c:w val="0.90154814648627235"/>
          <c:h val="0.57111779045290623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ar-QA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16343</c:v>
                </c:pt>
                <c:pt idx="1">
                  <c:v>17534</c:v>
                </c:pt>
                <c:pt idx="2">
                  <c:v>18674</c:v>
                </c:pt>
                <c:pt idx="3">
                  <c:v>19392</c:v>
                </c:pt>
                <c:pt idx="4">
                  <c:v>21575</c:v>
                </c:pt>
                <c:pt idx="5">
                  <c:v>23077</c:v>
                </c:pt>
                <c:pt idx="6">
                  <c:v>24305</c:v>
                </c:pt>
                <c:pt idx="7">
                  <c:v>24469</c:v>
                </c:pt>
                <c:pt idx="8">
                  <c:v>25612</c:v>
                </c:pt>
                <c:pt idx="9">
                  <c:v>25684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ar-Q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2008</c:v>
                </c:pt>
                <c:pt idx="1">
                  <c:v>1970</c:v>
                </c:pt>
                <c:pt idx="2">
                  <c:v>1949</c:v>
                </c:pt>
                <c:pt idx="3">
                  <c:v>2031</c:v>
                </c:pt>
                <c:pt idx="4">
                  <c:v>2133</c:v>
                </c:pt>
                <c:pt idx="5">
                  <c:v>2366</c:v>
                </c:pt>
                <c:pt idx="6">
                  <c:v>2317</c:v>
                </c:pt>
                <c:pt idx="7">
                  <c:v>2347</c:v>
                </c:pt>
                <c:pt idx="8">
                  <c:v>2294</c:v>
                </c:pt>
                <c:pt idx="9">
                  <c:v>2385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ar-Q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18351</c:v>
                </c:pt>
                <c:pt idx="1">
                  <c:v>19504</c:v>
                </c:pt>
                <c:pt idx="2">
                  <c:v>20623</c:v>
                </c:pt>
                <c:pt idx="3">
                  <c:v>21423</c:v>
                </c:pt>
                <c:pt idx="4">
                  <c:v>23708</c:v>
                </c:pt>
                <c:pt idx="5">
                  <c:v>25443</c:v>
                </c:pt>
                <c:pt idx="6">
                  <c:v>26622</c:v>
                </c:pt>
                <c:pt idx="7">
                  <c:v>26816</c:v>
                </c:pt>
                <c:pt idx="8">
                  <c:v>27906</c:v>
                </c:pt>
                <c:pt idx="9">
                  <c:v>28069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0134400"/>
        <c:axId val="110135936"/>
      </c:lineChart>
      <c:catAx>
        <c:axId val="110134400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1013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135936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32256451494700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1013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2018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ar-Q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>
                  <c:v>1948</c:v>
                </c:pt>
                <c:pt idx="1">
                  <c:v>3770</c:v>
                </c:pt>
                <c:pt idx="2">
                  <c:v>239</c:v>
                </c:pt>
                <c:pt idx="3">
                  <c:v>622</c:v>
                </c:pt>
                <c:pt idx="4">
                  <c:v>303</c:v>
                </c:pt>
                <c:pt idx="5">
                  <c:v>62</c:v>
                </c:pt>
                <c:pt idx="6" formatCode="#,##0">
                  <c:v>383</c:v>
                </c:pt>
                <c:pt idx="7" formatCode="#,##0">
                  <c:v>318</c:v>
                </c:pt>
              </c:numCache>
            </c:numRef>
          </c:val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ar-Q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9691</c:v>
                </c:pt>
                <c:pt idx="1">
                  <c:v>6446</c:v>
                </c:pt>
                <c:pt idx="2">
                  <c:v>1144</c:v>
                </c:pt>
                <c:pt idx="3">
                  <c:v>1036</c:v>
                </c:pt>
                <c:pt idx="4">
                  <c:v>986</c:v>
                </c:pt>
                <c:pt idx="5">
                  <c:v>89</c:v>
                </c:pt>
                <c:pt idx="6" formatCode="#,##0">
                  <c:v>192</c:v>
                </c:pt>
                <c:pt idx="7" formatCode="#,##0">
                  <c:v>682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5392640"/>
        <c:axId val="109020672"/>
      </c:barChart>
      <c:catAx>
        <c:axId val="13539264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0902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02067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2">
                  <a:lumMod val="9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3539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ar-QA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2018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lineChart>
        <c:grouping val="standar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3473035038424454E-2"/>
                  <c:y val="-2.0238094184159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460376488177046E-3"/>
                  <c:y val="-1.76566194633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1232</c:v>
                </c:pt>
                <c:pt idx="1">
                  <c:v>1000</c:v>
                </c:pt>
                <c:pt idx="2">
                  <c:v>1163</c:v>
                </c:pt>
                <c:pt idx="3">
                  <c:v>1130</c:v>
                </c:pt>
                <c:pt idx="4">
                  <c:v>1249</c:v>
                </c:pt>
                <c:pt idx="5">
                  <c:v>1179</c:v>
                </c:pt>
                <c:pt idx="6">
                  <c:v>1198</c:v>
                </c:pt>
                <c:pt idx="7">
                  <c:v>1186</c:v>
                </c:pt>
                <c:pt idx="8">
                  <c:v>1249</c:v>
                </c:pt>
                <c:pt idx="9">
                  <c:v>1223</c:v>
                </c:pt>
                <c:pt idx="10">
                  <c:v>1209</c:v>
                </c:pt>
                <c:pt idx="11">
                  <c:v>1165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541515310317517E-2"/>
                  <c:y val="3.590758814632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6137237419029378E-3"/>
                  <c:y val="1.54786282633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1203</c:v>
                </c:pt>
                <c:pt idx="1">
                  <c:v>1037</c:v>
                </c:pt>
                <c:pt idx="2">
                  <c:v>1124</c:v>
                </c:pt>
                <c:pt idx="3">
                  <c:v>1108</c:v>
                </c:pt>
                <c:pt idx="4">
                  <c:v>1230</c:v>
                </c:pt>
                <c:pt idx="5">
                  <c:v>1101</c:v>
                </c:pt>
                <c:pt idx="6">
                  <c:v>1170</c:v>
                </c:pt>
                <c:pt idx="7">
                  <c:v>1144</c:v>
                </c:pt>
                <c:pt idx="8">
                  <c:v>1156</c:v>
                </c:pt>
                <c:pt idx="9">
                  <c:v>1261</c:v>
                </c:pt>
                <c:pt idx="10">
                  <c:v>1171</c:v>
                </c:pt>
                <c:pt idx="11">
                  <c:v>1181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452736"/>
        <c:axId val="136475392"/>
      </c:lineChart>
      <c:catAx>
        <c:axId val="13645273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3647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47539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3645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7116720544368356"/>
          <c:h val="7.21800684005408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ar-QA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2018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ar-QA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ar-QA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7803</c:v>
                </c:pt>
                <c:pt idx="1">
                  <c:v>486</c:v>
                </c:pt>
                <c:pt idx="2">
                  <c:v>9905</c:v>
                </c:pt>
                <c:pt idx="3">
                  <c:v>8411</c:v>
                </c:pt>
                <c:pt idx="4">
                  <c:v>533</c:v>
                </c:pt>
                <c:pt idx="5">
                  <c:v>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2018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81</c:v>
                </c:pt>
                <c:pt idx="1">
                  <c:v>1254</c:v>
                </c:pt>
                <c:pt idx="2">
                  <c:v>2448</c:v>
                </c:pt>
                <c:pt idx="3">
                  <c:v>2172</c:v>
                </c:pt>
                <c:pt idx="4">
                  <c:v>1384</c:v>
                </c:pt>
                <c:pt idx="5">
                  <c:v>432</c:v>
                </c:pt>
                <c:pt idx="6">
                  <c:v>31</c:v>
                </c:pt>
                <c:pt idx="7">
                  <c:v>1</c:v>
                </c:pt>
              </c:numCache>
            </c:numRef>
          </c:val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238</c:v>
                </c:pt>
                <c:pt idx="1">
                  <c:v>2166</c:v>
                </c:pt>
                <c:pt idx="2">
                  <c:v>5969</c:v>
                </c:pt>
                <c:pt idx="3">
                  <c:v>7402</c:v>
                </c:pt>
                <c:pt idx="4">
                  <c:v>3560</c:v>
                </c:pt>
                <c:pt idx="5">
                  <c:v>851</c:v>
                </c:pt>
                <c:pt idx="6">
                  <c:v>72</c:v>
                </c:pt>
                <c:pt idx="7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5208960"/>
        <c:axId val="135210880"/>
      </c:barChart>
      <c:catAx>
        <c:axId val="13520896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Mother's age</a:t>
                </a: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groups</a:t>
                </a:r>
                <a:r>
                  <a:rPr lang="ar-QA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</a:t>
                </a:r>
                <a:endParaRPr lang="en-US" sz="1000" b="1" i="0" strike="noStrike">
                  <a:solidFill>
                    <a:sysClr val="windowText" lastClr="000000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ar-QA"/>
          </a:p>
        </c:txPr>
        <c:crossAx val="13521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2108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ar-QA"/>
          </a:p>
        </c:txPr>
        <c:crossAx val="135208960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ar-QA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ar-QA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2018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 formatCode="#,##0">
                  <c:v>49</c:v>
                </c:pt>
                <c:pt idx="1">
                  <c:v>919</c:v>
                </c:pt>
                <c:pt idx="2">
                  <c:v>1904</c:v>
                </c:pt>
                <c:pt idx="3">
                  <c:v>1830</c:v>
                </c:pt>
                <c:pt idx="4">
                  <c:v>1222</c:v>
                </c:pt>
                <c:pt idx="5">
                  <c:v>402</c:v>
                </c:pt>
                <c:pt idx="6">
                  <c:v>23</c:v>
                </c:pt>
                <c:pt idx="7">
                  <c:v>1</c:v>
                </c:pt>
              </c:numCache>
            </c:numRef>
          </c:val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 formatCode="#,##0">
                  <c:v>270</c:v>
                </c:pt>
                <c:pt idx="1">
                  <c:v>2501</c:v>
                </c:pt>
                <c:pt idx="2">
                  <c:v>6513</c:v>
                </c:pt>
                <c:pt idx="3">
                  <c:v>7744</c:v>
                </c:pt>
                <c:pt idx="4">
                  <c:v>3722</c:v>
                </c:pt>
                <c:pt idx="5">
                  <c:v>881</c:v>
                </c:pt>
                <c:pt idx="6">
                  <c:v>80</c:v>
                </c:pt>
                <c:pt idx="7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8145792"/>
        <c:axId val="138147712"/>
      </c:barChart>
      <c:catAx>
        <c:axId val="138145792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</a:rPr>
                  <a:t>فئة عمر الأم</a:t>
                </a:r>
                <a:endParaRPr lang="en-US" sz="1200">
                  <a:solidFill>
                    <a:sysClr val="windowText" lastClr="000000"/>
                  </a:solidFill>
                  <a:effectLst/>
                </a:endParaRPr>
              </a:p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Mother's age groups</a:t>
                </a:r>
                <a:endParaRPr lang="en-US" sz="1000">
                  <a:solidFill>
                    <a:sysClr val="windowText" lastClr="000000"/>
                  </a:solidFill>
                  <a:effectLst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3814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4771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3814579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2018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>
                  <c:v>115</c:v>
                </c:pt>
                <c:pt idx="1">
                  <c:v>0</c:v>
                </c:pt>
                <c:pt idx="2">
                  <c:v>262</c:v>
                </c:pt>
                <c:pt idx="3">
                  <c:v>511</c:v>
                </c:pt>
                <c:pt idx="4">
                  <c:v>3604</c:v>
                </c:pt>
                <c:pt idx="5">
                  <c:v>227</c:v>
                </c:pt>
                <c:pt idx="6">
                  <c:v>3084</c:v>
                </c:pt>
              </c:numCache>
            </c:numRef>
          </c:val>
        </c:ser>
        <c:ser>
          <c:idx val="2"/>
          <c:order val="1"/>
          <c:tx>
            <c:strRef>
              <c:f>'B15-2'!$D$20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accent3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'B15-2'!$D$22:$D$28</c:f>
              <c:numCache>
                <c:formatCode>General</c:formatCode>
                <c:ptCount val="7"/>
                <c:pt idx="0" formatCode="#,##0">
                  <c:v>494</c:v>
                </c:pt>
                <c:pt idx="1">
                  <c:v>0</c:v>
                </c:pt>
                <c:pt idx="2">
                  <c:v>891</c:v>
                </c:pt>
                <c:pt idx="3">
                  <c:v>1017</c:v>
                </c:pt>
                <c:pt idx="4">
                  <c:v>5657</c:v>
                </c:pt>
                <c:pt idx="5">
                  <c:v>1437</c:v>
                </c:pt>
                <c:pt idx="6">
                  <c:v>10770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1245824"/>
        <c:axId val="141248000"/>
      </c:barChart>
      <c:catAx>
        <c:axId val="1412458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  </a:t>
                </a:r>
                <a:r>
                  <a:rPr lang="ar-QA" sz="12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4124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248000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ar-QA"/>
          </a:p>
        </c:txPr>
        <c:crossAx val="141245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14658014262258"/>
          <c:y val="0.35287902799788901"/>
          <c:w val="0.11188236647872055"/>
          <c:h val="0.30719359763072407"/>
        </c:manualLayout>
      </c:layout>
      <c:overlay val="0"/>
      <c:spPr>
        <a:noFill/>
      </c:spPr>
      <c:txPr>
        <a:bodyPr/>
        <a:lstStyle/>
        <a:p>
          <a:pPr rtl="1">
            <a:defRPr b="1">
              <a:latin typeface="Arial" pitchFamily="34" charset="0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ar-Q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2018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lineChart>
        <c:grouping val="standar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743777693259988E-2"/>
                  <c:y val="-2.321555966464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140</c:v>
                </c:pt>
                <c:pt idx="1">
                  <c:v>141</c:v>
                </c:pt>
                <c:pt idx="2">
                  <c:v>156</c:v>
                </c:pt>
                <c:pt idx="3">
                  <c:v>152</c:v>
                </c:pt>
                <c:pt idx="4">
                  <c:v>142</c:v>
                </c:pt>
                <c:pt idx="5">
                  <c:v>127</c:v>
                </c:pt>
                <c:pt idx="6">
                  <c:v>134</c:v>
                </c:pt>
                <c:pt idx="7">
                  <c:v>161</c:v>
                </c:pt>
                <c:pt idx="8">
                  <c:v>130</c:v>
                </c:pt>
                <c:pt idx="9">
                  <c:v>147</c:v>
                </c:pt>
                <c:pt idx="10">
                  <c:v>139</c:v>
                </c:pt>
                <c:pt idx="11">
                  <c:v>156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807833269944991E-2"/>
                  <c:y val="-1.899441285079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ar-Q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68</c:v>
                </c:pt>
                <c:pt idx="1">
                  <c:v>66</c:v>
                </c:pt>
                <c:pt idx="2">
                  <c:v>44</c:v>
                </c:pt>
                <c:pt idx="3">
                  <c:v>56</c:v>
                </c:pt>
                <c:pt idx="4">
                  <c:v>57</c:v>
                </c:pt>
                <c:pt idx="5">
                  <c:v>46</c:v>
                </c:pt>
                <c:pt idx="6">
                  <c:v>52</c:v>
                </c:pt>
                <c:pt idx="7">
                  <c:v>51</c:v>
                </c:pt>
                <c:pt idx="8">
                  <c:v>52</c:v>
                </c:pt>
                <c:pt idx="9">
                  <c:v>52</c:v>
                </c:pt>
                <c:pt idx="10">
                  <c:v>68</c:v>
                </c:pt>
                <c:pt idx="11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74336"/>
        <c:axId val="146176256"/>
      </c:lineChart>
      <c:catAx>
        <c:axId val="14617433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461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7625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ar-QA"/>
          </a:p>
        </c:txPr>
        <c:crossAx val="146174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0497485941388"/>
          <c:h val="5.0980362795379361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ar-QA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ar-QA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62"/>
  <sheetViews>
    <sheetView zoomScale="85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83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5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0</xdr:col>
      <xdr:colOff>817350</xdr:colOff>
      <xdr:row>1</xdr:row>
      <xdr:rowOff>188700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769725</xdr:colOff>
      <xdr:row>2</xdr:row>
      <xdr:rowOff>245850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750675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750675</xdr:colOff>
      <xdr:row>3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45825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0</xdr:col>
      <xdr:colOff>769725</xdr:colOff>
      <xdr:row>3</xdr:row>
      <xdr:rowOff>36300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788775</xdr:colOff>
      <xdr:row>1</xdr:row>
      <xdr:rowOff>150600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0</xdr:col>
      <xdr:colOff>750675</xdr:colOff>
      <xdr:row>2</xdr:row>
      <xdr:rowOff>188700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0</xdr:col>
      <xdr:colOff>798300</xdr:colOff>
      <xdr:row>1</xdr:row>
      <xdr:rowOff>426825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0</xdr:col>
      <xdr:colOff>769725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0.07919</cdr:x>
      <cdr:y>0.12078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1</xdr:row>
      <xdr:rowOff>455400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55350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750675</xdr:colOff>
      <xdr:row>2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7725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741150</xdr:colOff>
      <xdr:row>3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17250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0</xdr:col>
      <xdr:colOff>731625</xdr:colOff>
      <xdr:row>3</xdr:row>
      <xdr:rowOff>45825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2</xdr:row>
      <xdr:rowOff>226800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0.00845</cdr:y>
    </cdr:from>
    <cdr:to>
      <cdr:x>0.08028</cdr:x>
      <cdr:y>0.12226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722100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179175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0</xdr:col>
      <xdr:colOff>750675</xdr:colOff>
      <xdr:row>2</xdr:row>
      <xdr:rowOff>188700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731625</xdr:colOff>
      <xdr:row>2</xdr:row>
      <xdr:rowOff>188700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76208</xdr:colOff>
      <xdr:row>0</xdr:row>
      <xdr:rowOff>104775</xdr:rowOff>
    </xdr:from>
    <xdr:to>
      <xdr:col>10</xdr:col>
      <xdr:colOff>602253</xdr:colOff>
      <xdr:row>58</xdr:row>
      <xdr:rowOff>73125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" t="1515" r="1110" b="1041"/>
        <a:stretch/>
      </xdr:blipFill>
      <xdr:spPr>
        <a:xfrm>
          <a:off x="76208" y="104775"/>
          <a:ext cx="6622045" cy="93600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741150</xdr:colOff>
      <xdr:row>3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722100</xdr:colOff>
      <xdr:row>3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169650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0</xdr:col>
      <xdr:colOff>703050</xdr:colOff>
      <xdr:row>3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942294" cy="574861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0.00568</cdr:x>
      <cdr:y>0.00885</cdr:y>
    </cdr:from>
    <cdr:to>
      <cdr:x>0.08217</cdr:x>
      <cdr:y>0.12807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74400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252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2</xdr:row>
      <xdr:rowOff>83925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55350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17250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252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207750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45825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779250</xdr:colOff>
      <xdr:row>2</xdr:row>
      <xdr:rowOff>236325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0</xdr:row>
      <xdr:rowOff>63499</xdr:rowOff>
    </xdr:from>
    <xdr:to>
      <xdr:col>0</xdr:col>
      <xdr:colOff>758083</xdr:colOff>
      <xdr:row>3</xdr:row>
      <xdr:rowOff>48999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63499"/>
          <a:ext cx="684000" cy="6840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123825</xdr:rowOff>
    </xdr:from>
    <xdr:to>
      <xdr:col>11</xdr:col>
      <xdr:colOff>313361</xdr:colOff>
      <xdr:row>59</xdr:row>
      <xdr:rowOff>28575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" t="1515" r="1110" b="1231"/>
        <a:stretch/>
      </xdr:blipFill>
      <xdr:spPr>
        <a:xfrm>
          <a:off x="190501" y="123825"/>
          <a:ext cx="6704635" cy="945832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10</xdr:col>
      <xdr:colOff>294325</xdr:colOff>
      <xdr:row>55</xdr:row>
      <xdr:rowOff>143850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" t="1515" r="1244" b="1041"/>
        <a:stretch/>
      </xdr:blipFill>
      <xdr:spPr>
        <a:xfrm>
          <a:off x="57150" y="85725"/>
          <a:ext cx="6333175" cy="89640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64875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17250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3</xdr:row>
      <xdr:rowOff>83925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2"/>
  <sheetViews>
    <sheetView tabSelected="1"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75.75" customHeight="1" thickTop="1" thickBot="1" x14ac:dyDescent="0.25">
      <c r="A1" s="97" t="s">
        <v>407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18"/>
  <sheetViews>
    <sheetView view="pageBreakPreview" zoomScaleNormal="100" zoomScaleSheetLayoutView="100" workbookViewId="0">
      <selection activeCell="K22" sqref="K22"/>
    </sheetView>
  </sheetViews>
  <sheetFormatPr defaultRowHeight="15" x14ac:dyDescent="0.2"/>
  <cols>
    <col min="1" max="1" width="25.7109375" style="46" customWidth="1"/>
    <col min="2" max="10" width="8.14062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2" ht="23.25" x14ac:dyDescent="0.2">
      <c r="A1" s="1242" t="s">
        <v>422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2" ht="15.75" x14ac:dyDescent="0.2">
      <c r="A2" s="1244" t="s">
        <v>996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</row>
    <row r="3" spans="1:12" ht="22.5" customHeight="1" x14ac:dyDescent="0.2">
      <c r="A3" s="1244" t="s">
        <v>1248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2" s="1000" customFormat="1" ht="27.75" customHeight="1" x14ac:dyDescent="0.25">
      <c r="A4" s="997" t="s">
        <v>150</v>
      </c>
      <c r="B4" s="998"/>
      <c r="C4" s="998"/>
      <c r="D4" s="998"/>
      <c r="E4" s="998"/>
      <c r="F4" s="998"/>
      <c r="G4" s="998"/>
      <c r="H4" s="998"/>
      <c r="I4" s="998"/>
      <c r="J4" s="998"/>
      <c r="K4" s="999" t="s">
        <v>77</v>
      </c>
    </row>
    <row r="5" spans="1:12" ht="23.25" customHeight="1" thickBot="1" x14ac:dyDescent="0.25">
      <c r="A5" s="1283" t="s">
        <v>947</v>
      </c>
      <c r="B5" s="1285" t="s">
        <v>941</v>
      </c>
      <c r="C5" s="1285"/>
      <c r="D5" s="1285"/>
      <c r="E5" s="1286" t="s">
        <v>940</v>
      </c>
      <c r="F5" s="1286"/>
      <c r="G5" s="1286"/>
      <c r="H5" s="1286" t="s">
        <v>939</v>
      </c>
      <c r="I5" s="1286"/>
      <c r="J5" s="1286"/>
      <c r="K5" s="1287" t="s">
        <v>948</v>
      </c>
    </row>
    <row r="6" spans="1:12" ht="31.5" customHeight="1" x14ac:dyDescent="0.2">
      <c r="A6" s="1284"/>
      <c r="B6" s="504" t="s">
        <v>404</v>
      </c>
      <c r="C6" s="505" t="s">
        <v>777</v>
      </c>
      <c r="D6" s="505" t="s">
        <v>776</v>
      </c>
      <c r="E6" s="504" t="s">
        <v>404</v>
      </c>
      <c r="F6" s="505" t="s">
        <v>777</v>
      </c>
      <c r="G6" s="505" t="s">
        <v>776</v>
      </c>
      <c r="H6" s="504" t="s">
        <v>404</v>
      </c>
      <c r="I6" s="505" t="s">
        <v>777</v>
      </c>
      <c r="J6" s="505" t="s">
        <v>776</v>
      </c>
      <c r="K6" s="1288"/>
    </row>
    <row r="7" spans="1:12" s="2" customFormat="1" ht="24.95" customHeight="1" thickBot="1" x14ac:dyDescent="0.25">
      <c r="A7" s="1030">
        <v>2009</v>
      </c>
      <c r="B7" s="1031">
        <v>1.7</v>
      </c>
      <c r="C7" s="1031">
        <v>1.8</v>
      </c>
      <c r="D7" s="1031">
        <v>1.6</v>
      </c>
      <c r="E7" s="1031">
        <v>1.7</v>
      </c>
      <c r="F7" s="1032">
        <v>2.1</v>
      </c>
      <c r="G7" s="1032">
        <v>1.4</v>
      </c>
      <c r="H7" s="1031">
        <v>1.6</v>
      </c>
      <c r="I7" s="1032">
        <v>1.4</v>
      </c>
      <c r="J7" s="1032">
        <v>1.9</v>
      </c>
      <c r="K7" s="1033">
        <v>2009</v>
      </c>
    </row>
    <row r="8" spans="1:12" s="2" customFormat="1" ht="24.95" customHeight="1" thickTop="1" thickBot="1" x14ac:dyDescent="0.25">
      <c r="A8" s="151">
        <v>2010</v>
      </c>
      <c r="B8" s="174">
        <v>1.7</v>
      </c>
      <c r="C8" s="174">
        <v>1.3</v>
      </c>
      <c r="D8" s="174">
        <v>2.1</v>
      </c>
      <c r="E8" s="174">
        <v>1.9</v>
      </c>
      <c r="F8" s="175">
        <v>1.4</v>
      </c>
      <c r="G8" s="175">
        <v>2.2999999999999998</v>
      </c>
      <c r="H8" s="174">
        <v>1.4</v>
      </c>
      <c r="I8" s="175">
        <v>1</v>
      </c>
      <c r="J8" s="175">
        <v>1.8</v>
      </c>
      <c r="K8" s="169">
        <v>2010</v>
      </c>
    </row>
    <row r="9" spans="1:12" s="2" customFormat="1" ht="24.95" customHeight="1" thickTop="1" thickBot="1" x14ac:dyDescent="0.25">
      <c r="A9" s="529">
        <v>2011</v>
      </c>
      <c r="B9" s="530">
        <v>1.4</v>
      </c>
      <c r="C9" s="530">
        <v>2.1</v>
      </c>
      <c r="D9" s="530">
        <v>0.8</v>
      </c>
      <c r="E9" s="530">
        <v>1.2</v>
      </c>
      <c r="F9" s="531">
        <v>1.9</v>
      </c>
      <c r="G9" s="531">
        <v>0.6</v>
      </c>
      <c r="H9" s="530">
        <v>1.7</v>
      </c>
      <c r="I9" s="531">
        <v>2.4</v>
      </c>
      <c r="J9" s="531">
        <v>1</v>
      </c>
      <c r="K9" s="532">
        <v>2011</v>
      </c>
    </row>
    <row r="10" spans="1:12" s="2" customFormat="1" ht="24.95" customHeight="1" thickTop="1" thickBot="1" x14ac:dyDescent="0.25">
      <c r="A10" s="151">
        <v>2012</v>
      </c>
      <c r="B10" s="174">
        <v>1.9</v>
      </c>
      <c r="C10" s="174">
        <v>1.9</v>
      </c>
      <c r="D10" s="174">
        <v>1.8</v>
      </c>
      <c r="E10" s="174">
        <v>2.1</v>
      </c>
      <c r="F10" s="175">
        <v>2.1</v>
      </c>
      <c r="G10" s="175">
        <v>2</v>
      </c>
      <c r="H10" s="174">
        <v>1.4</v>
      </c>
      <c r="I10" s="175">
        <v>1.5</v>
      </c>
      <c r="J10" s="175">
        <v>1.4</v>
      </c>
      <c r="K10" s="169">
        <v>2012</v>
      </c>
    </row>
    <row r="11" spans="1:12" s="2" customFormat="1" ht="24.95" customHeight="1" thickTop="1" thickBot="1" x14ac:dyDescent="0.25">
      <c r="A11" s="529">
        <v>2013</v>
      </c>
      <c r="B11" s="530">
        <v>1.1000000000000001</v>
      </c>
      <c r="C11" s="530">
        <v>0.8</v>
      </c>
      <c r="D11" s="530">
        <v>1.5</v>
      </c>
      <c r="E11" s="530">
        <v>1</v>
      </c>
      <c r="F11" s="531">
        <v>0.6</v>
      </c>
      <c r="G11" s="531">
        <v>1.5</v>
      </c>
      <c r="H11" s="530">
        <v>1.3</v>
      </c>
      <c r="I11" s="531">
        <v>1.1000000000000001</v>
      </c>
      <c r="J11" s="531">
        <v>1.5</v>
      </c>
      <c r="K11" s="532">
        <v>2013</v>
      </c>
    </row>
    <row r="12" spans="1:12" s="2" customFormat="1" ht="24.95" customHeight="1" thickTop="1" thickBot="1" x14ac:dyDescent="0.25">
      <c r="A12" s="151">
        <v>2014</v>
      </c>
      <c r="B12" s="174">
        <v>1.6</v>
      </c>
      <c r="C12" s="174">
        <v>1</v>
      </c>
      <c r="D12" s="174">
        <v>2.1</v>
      </c>
      <c r="E12" s="174">
        <v>1.7</v>
      </c>
      <c r="F12" s="175">
        <v>1.2</v>
      </c>
      <c r="G12" s="175">
        <v>2.2999999999999998</v>
      </c>
      <c r="H12" s="174">
        <v>1.3</v>
      </c>
      <c r="I12" s="175">
        <v>0.8</v>
      </c>
      <c r="J12" s="175">
        <v>1.7</v>
      </c>
      <c r="K12" s="169">
        <v>2014</v>
      </c>
    </row>
    <row r="13" spans="1:12" s="2" customFormat="1" ht="24.95" customHeight="1" thickTop="1" thickBot="1" x14ac:dyDescent="0.25">
      <c r="A13" s="529">
        <v>2015</v>
      </c>
      <c r="B13" s="530">
        <v>1.6152054691608444</v>
      </c>
      <c r="C13" s="530">
        <v>1.4601905932984938</v>
      </c>
      <c r="D13" s="530">
        <v>1.763409257898604</v>
      </c>
      <c r="E13" s="530">
        <v>1.6323865491348351</v>
      </c>
      <c r="F13" s="531">
        <v>1.2243989314336599</v>
      </c>
      <c r="G13" s="531">
        <v>2.0225675963380882</v>
      </c>
      <c r="H13" s="530">
        <v>1.576904415332363</v>
      </c>
      <c r="I13" s="531">
        <v>1.9860973187686195</v>
      </c>
      <c r="J13" s="531">
        <v>1.1859582542694496</v>
      </c>
      <c r="K13" s="532">
        <v>2015</v>
      </c>
    </row>
    <row r="14" spans="1:12" s="2" customFormat="1" ht="24.95" customHeight="1" thickTop="1" thickBot="1" x14ac:dyDescent="0.25">
      <c r="A14" s="151">
        <v>2016</v>
      </c>
      <c r="B14" s="174">
        <v>1.1000000000000001</v>
      </c>
      <c r="C14" s="174">
        <v>1</v>
      </c>
      <c r="D14" s="174">
        <v>1.2</v>
      </c>
      <c r="E14" s="174">
        <v>1.3</v>
      </c>
      <c r="F14" s="175">
        <v>1.2</v>
      </c>
      <c r="G14" s="175">
        <v>1.5</v>
      </c>
      <c r="H14" s="174">
        <v>0.5</v>
      </c>
      <c r="I14" s="175">
        <v>0.5</v>
      </c>
      <c r="J14" s="175">
        <v>0.5</v>
      </c>
      <c r="K14" s="169">
        <v>2016</v>
      </c>
    </row>
    <row r="15" spans="1:12" s="2" customFormat="1" ht="24.95" customHeight="1" thickTop="1" thickBot="1" x14ac:dyDescent="0.25">
      <c r="A15" s="529">
        <v>2017</v>
      </c>
      <c r="B15" s="530">
        <v>1.2542105640364081</v>
      </c>
      <c r="C15" s="530">
        <v>1.1015642211940955</v>
      </c>
      <c r="D15" s="530">
        <v>1.39967807404297</v>
      </c>
      <c r="E15" s="530">
        <v>1.2523795210900712</v>
      </c>
      <c r="F15" s="531">
        <v>1.0246951531919255</v>
      </c>
      <c r="G15" s="531">
        <v>1.4701558365186711</v>
      </c>
      <c r="H15" s="530">
        <v>1.2588116817724069</v>
      </c>
      <c r="I15" s="531">
        <v>1.2960082944530844</v>
      </c>
      <c r="J15" s="531">
        <v>1.2236906510034262</v>
      </c>
      <c r="K15" s="532">
        <v>2017</v>
      </c>
    </row>
    <row r="16" spans="1:12" s="2" customFormat="1" ht="24.95" customHeight="1" thickTop="1" x14ac:dyDescent="0.2">
      <c r="A16" s="1238">
        <v>2018</v>
      </c>
      <c r="B16" s="1239">
        <v>1.4606861662332111</v>
      </c>
      <c r="C16" s="1239">
        <v>1.0082097076191847</v>
      </c>
      <c r="D16" s="1239">
        <v>1.9036875132200521</v>
      </c>
      <c r="E16" s="1239">
        <v>1.6283430375999211</v>
      </c>
      <c r="F16" s="1239">
        <v>1.3955342902711323</v>
      </c>
      <c r="G16" s="1239">
        <v>1.8565565761188196</v>
      </c>
      <c r="H16" s="1239">
        <v>1.0252466999871843</v>
      </c>
      <c r="I16" s="1239">
        <v>0</v>
      </c>
      <c r="J16" s="1239">
        <v>2.0258293238794631</v>
      </c>
      <c r="K16" s="1240">
        <v>2018</v>
      </c>
      <c r="L16" s="1180"/>
    </row>
    <row r="17" spans="11:11" ht="21" customHeight="1" x14ac:dyDescent="0.2"/>
    <row r="18" spans="11:11" ht="21" customHeight="1" x14ac:dyDescent="0.2">
      <c r="K18" s="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1.1000000000000001">
      <c r="A1" s="485" t="s">
        <v>759</v>
      </c>
    </row>
    <row r="2" spans="1:1" ht="40.5" customHeight="1" thickBot="1" x14ac:dyDescent="0.25">
      <c r="A2" s="486" t="s">
        <v>556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64"/>
  <sheetViews>
    <sheetView view="pageBreakPreview" zoomScaleNormal="100" zoomScaleSheetLayoutView="100" workbookViewId="0">
      <selection activeCell="N13" sqref="N13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6"/>
  <sheetViews>
    <sheetView view="pageBreakPreview" zoomScaleNormal="100" zoomScaleSheetLayoutView="100" workbookViewId="0">
      <selection activeCell="D15" sqref="D15"/>
    </sheetView>
  </sheetViews>
  <sheetFormatPr defaultRowHeight="15" x14ac:dyDescent="0.2"/>
  <cols>
    <col min="1" max="1" width="26.5703125" style="10" customWidth="1"/>
    <col min="2" max="4" width="21.7109375" style="10" customWidth="1"/>
    <col min="5" max="5" width="26.5703125" style="10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3" customFormat="1" ht="23.25" x14ac:dyDescent="0.2">
      <c r="A1" s="1300" t="s">
        <v>179</v>
      </c>
      <c r="B1" s="1300"/>
      <c r="C1" s="1300"/>
      <c r="D1" s="1300"/>
      <c r="E1" s="1300"/>
    </row>
    <row r="2" spans="1:14" s="25" customFormat="1" ht="15.75" x14ac:dyDescent="0.2">
      <c r="A2" s="1291" t="s">
        <v>180</v>
      </c>
      <c r="B2" s="1291"/>
      <c r="C2" s="1291"/>
      <c r="D2" s="1291"/>
      <c r="E2" s="1291"/>
    </row>
    <row r="3" spans="1:14" s="25" customFormat="1" ht="22.5" customHeight="1" x14ac:dyDescent="0.2">
      <c r="A3" s="1291" t="s">
        <v>1248</v>
      </c>
      <c r="B3" s="1291"/>
      <c r="C3" s="1291"/>
      <c r="D3" s="1291"/>
      <c r="E3" s="1291"/>
    </row>
    <row r="4" spans="1:14" s="1000" customFormat="1" ht="27.75" customHeight="1" x14ac:dyDescent="0.25">
      <c r="A4" s="997" t="s">
        <v>120</v>
      </c>
      <c r="B4" s="998"/>
      <c r="C4" s="998"/>
      <c r="D4" s="998"/>
      <c r="E4" s="998" t="s">
        <v>38</v>
      </c>
      <c r="F4" s="998"/>
      <c r="G4" s="998"/>
      <c r="H4" s="998"/>
      <c r="I4" s="998"/>
      <c r="J4" s="998"/>
      <c r="K4" s="998"/>
      <c r="L4" s="998"/>
      <c r="M4" s="998"/>
      <c r="N4" s="999"/>
    </row>
    <row r="5" spans="1:14" s="11" customFormat="1" ht="42.75" customHeight="1" x14ac:dyDescent="0.2">
      <c r="A5" s="533" t="s">
        <v>132</v>
      </c>
      <c r="B5" s="534" t="s">
        <v>784</v>
      </c>
      <c r="C5" s="535" t="s">
        <v>785</v>
      </c>
      <c r="D5" s="535" t="s">
        <v>786</v>
      </c>
      <c r="E5" s="536" t="s">
        <v>138</v>
      </c>
    </row>
    <row r="6" spans="1:14" ht="24.95" customHeight="1" thickBot="1" x14ac:dyDescent="0.25">
      <c r="A6" s="1034">
        <v>2009</v>
      </c>
      <c r="B6" s="1035">
        <v>16343</v>
      </c>
      <c r="C6" s="1035">
        <v>2008</v>
      </c>
      <c r="D6" s="1035">
        <v>18351</v>
      </c>
      <c r="E6" s="1036">
        <v>2009</v>
      </c>
    </row>
    <row r="7" spans="1:14" ht="24.95" customHeight="1" thickTop="1" thickBot="1" x14ac:dyDescent="0.25">
      <c r="A7" s="110">
        <v>2010</v>
      </c>
      <c r="B7" s="176">
        <v>17534</v>
      </c>
      <c r="C7" s="176">
        <v>1970</v>
      </c>
      <c r="D7" s="176">
        <v>19504</v>
      </c>
      <c r="E7" s="171">
        <v>2010</v>
      </c>
    </row>
    <row r="8" spans="1:14" ht="24.95" customHeight="1" thickTop="1" thickBot="1" x14ac:dyDescent="0.25">
      <c r="A8" s="537">
        <v>2011</v>
      </c>
      <c r="B8" s="538">
        <v>18674</v>
      </c>
      <c r="C8" s="538">
        <v>1949</v>
      </c>
      <c r="D8" s="538">
        <v>20623</v>
      </c>
      <c r="E8" s="539">
        <v>2011</v>
      </c>
    </row>
    <row r="9" spans="1:14" ht="24.95" customHeight="1" thickTop="1" thickBot="1" x14ac:dyDescent="0.25">
      <c r="A9" s="110">
        <v>2012</v>
      </c>
      <c r="B9" s="176">
        <v>19392</v>
      </c>
      <c r="C9" s="176">
        <v>2031</v>
      </c>
      <c r="D9" s="176">
        <v>21423</v>
      </c>
      <c r="E9" s="171">
        <v>2012</v>
      </c>
    </row>
    <row r="10" spans="1:14" ht="24.95" customHeight="1" thickTop="1" thickBot="1" x14ac:dyDescent="0.25">
      <c r="A10" s="537">
        <v>2013</v>
      </c>
      <c r="B10" s="538">
        <v>21575</v>
      </c>
      <c r="C10" s="538">
        <v>2133</v>
      </c>
      <c r="D10" s="538">
        <v>23708</v>
      </c>
      <c r="E10" s="539">
        <v>2013</v>
      </c>
    </row>
    <row r="11" spans="1:14" ht="24.95" customHeight="1" thickTop="1" thickBot="1" x14ac:dyDescent="0.25">
      <c r="A11" s="110">
        <v>2014</v>
      </c>
      <c r="B11" s="176">
        <v>23077</v>
      </c>
      <c r="C11" s="176">
        <v>2366</v>
      </c>
      <c r="D11" s="176">
        <v>25443</v>
      </c>
      <c r="E11" s="171">
        <v>2014</v>
      </c>
    </row>
    <row r="12" spans="1:14" ht="24.95" customHeight="1" thickTop="1" thickBot="1" x14ac:dyDescent="0.25">
      <c r="A12" s="537">
        <v>2015</v>
      </c>
      <c r="B12" s="538">
        <v>24305</v>
      </c>
      <c r="C12" s="538">
        <v>2317</v>
      </c>
      <c r="D12" s="538">
        <v>26622</v>
      </c>
      <c r="E12" s="539">
        <v>2015</v>
      </c>
    </row>
    <row r="13" spans="1:14" ht="24.95" customHeight="1" thickTop="1" thickBot="1" x14ac:dyDescent="0.25">
      <c r="A13" s="110">
        <v>2016</v>
      </c>
      <c r="B13" s="176">
        <v>24469</v>
      </c>
      <c r="C13" s="176">
        <v>2347</v>
      </c>
      <c r="D13" s="176">
        <v>26816</v>
      </c>
      <c r="E13" s="171">
        <v>2016</v>
      </c>
    </row>
    <row r="14" spans="1:14" ht="24.95" customHeight="1" thickTop="1" thickBot="1" x14ac:dyDescent="0.25">
      <c r="A14" s="537">
        <v>2017</v>
      </c>
      <c r="B14" s="538">
        <v>25612</v>
      </c>
      <c r="C14" s="538">
        <v>2294</v>
      </c>
      <c r="D14" s="538">
        <v>27906</v>
      </c>
      <c r="E14" s="539">
        <v>2017</v>
      </c>
    </row>
    <row r="15" spans="1:14" ht="24.95" customHeight="1" thickTop="1" x14ac:dyDescent="0.2">
      <c r="A15" s="1037">
        <v>2018</v>
      </c>
      <c r="B15" s="1038">
        <v>25684</v>
      </c>
      <c r="C15" s="1039">
        <v>2385</v>
      </c>
      <c r="D15" s="1039">
        <v>28069</v>
      </c>
      <c r="E15" s="1040">
        <v>2018</v>
      </c>
    </row>
    <row r="16" spans="1:14" x14ac:dyDescent="0.2">
      <c r="A16" s="12"/>
      <c r="B16" s="12"/>
      <c r="C16" s="12"/>
      <c r="D16" s="12"/>
      <c r="E16" s="12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19"/>
  <sheetViews>
    <sheetView view="pageBreakPreview" zoomScaleNormal="100" zoomScaleSheetLayoutView="100" workbookViewId="0">
      <selection activeCell="I20" sqref="I20"/>
    </sheetView>
  </sheetViews>
  <sheetFormatPr defaultRowHeight="15" x14ac:dyDescent="0.2"/>
  <cols>
    <col min="1" max="1" width="28.140625" style="46" customWidth="1"/>
    <col min="2" max="2" width="7.7109375" style="46" customWidth="1"/>
    <col min="3" max="3" width="8.140625" style="46" customWidth="1"/>
    <col min="4" max="5" width="7.7109375" style="46" customWidth="1"/>
    <col min="6" max="6" width="8.140625" style="46" customWidth="1"/>
    <col min="7" max="8" width="7.7109375" style="46" customWidth="1"/>
    <col min="9" max="9" width="8.5703125" style="46" customWidth="1"/>
    <col min="10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4" ht="23.25" x14ac:dyDescent="0.2">
      <c r="A1" s="1242" t="s">
        <v>567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4" ht="15.75" x14ac:dyDescent="0.2">
      <c r="A2" s="1244" t="s">
        <v>995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</row>
    <row r="3" spans="1:14" ht="25.5" customHeight="1" x14ac:dyDescent="0.2">
      <c r="A3" s="1244" t="s">
        <v>767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4" s="1000" customFormat="1" ht="27.75" customHeight="1" x14ac:dyDescent="0.25">
      <c r="A4" s="997" t="s">
        <v>130</v>
      </c>
      <c r="B4" s="998"/>
      <c r="C4" s="998"/>
      <c r="D4" s="998"/>
      <c r="E4" s="998"/>
      <c r="F4" s="998"/>
      <c r="G4" s="998"/>
      <c r="H4" s="998"/>
      <c r="I4" s="998"/>
      <c r="J4" s="998"/>
      <c r="K4" s="998" t="s">
        <v>131</v>
      </c>
      <c r="L4" s="998"/>
      <c r="M4" s="998"/>
      <c r="N4" s="999"/>
    </row>
    <row r="5" spans="1:14" ht="24" customHeight="1" thickBot="1" x14ac:dyDescent="0.25">
      <c r="A5" s="1283" t="s">
        <v>949</v>
      </c>
      <c r="B5" s="1285" t="s">
        <v>941</v>
      </c>
      <c r="C5" s="1285"/>
      <c r="D5" s="1285"/>
      <c r="E5" s="1286" t="s">
        <v>940</v>
      </c>
      <c r="F5" s="1286"/>
      <c r="G5" s="1286"/>
      <c r="H5" s="1286" t="s">
        <v>939</v>
      </c>
      <c r="I5" s="1286"/>
      <c r="J5" s="1286"/>
      <c r="K5" s="1287" t="s">
        <v>948</v>
      </c>
    </row>
    <row r="6" spans="1:14" ht="27" customHeight="1" x14ac:dyDescent="0.2">
      <c r="A6" s="1284"/>
      <c r="B6" s="504" t="s">
        <v>404</v>
      </c>
      <c r="C6" s="505" t="s">
        <v>777</v>
      </c>
      <c r="D6" s="505" t="s">
        <v>776</v>
      </c>
      <c r="E6" s="504" t="s">
        <v>404</v>
      </c>
      <c r="F6" s="505" t="s">
        <v>777</v>
      </c>
      <c r="G6" s="505" t="s">
        <v>776</v>
      </c>
      <c r="H6" s="504" t="s">
        <v>404</v>
      </c>
      <c r="I6" s="505" t="s">
        <v>777</v>
      </c>
      <c r="J6" s="505" t="s">
        <v>776</v>
      </c>
      <c r="K6" s="1288"/>
    </row>
    <row r="7" spans="1:14" ht="24.95" customHeight="1" thickBot="1" x14ac:dyDescent="0.25">
      <c r="A7" s="1041">
        <v>2008</v>
      </c>
      <c r="B7" s="1042">
        <f>H7+E7</f>
        <v>404</v>
      </c>
      <c r="C7" s="1042">
        <f t="shared" ref="C7:C12" si="0">I7+F7</f>
        <v>202</v>
      </c>
      <c r="D7" s="1042">
        <f t="shared" ref="D7:D12" si="1">J7+G7</f>
        <v>202</v>
      </c>
      <c r="E7" s="1042">
        <f>G7+F7</f>
        <v>138</v>
      </c>
      <c r="F7" s="1043">
        <v>75</v>
      </c>
      <c r="G7" s="1043">
        <v>63</v>
      </c>
      <c r="H7" s="1042">
        <f>J7+I7</f>
        <v>266</v>
      </c>
      <c r="I7" s="1043">
        <v>127</v>
      </c>
      <c r="J7" s="1043">
        <v>139</v>
      </c>
      <c r="K7" s="1044">
        <v>2008</v>
      </c>
    </row>
    <row r="8" spans="1:14" ht="24.95" customHeight="1" thickBot="1" x14ac:dyDescent="0.25">
      <c r="A8" s="1045">
        <v>2009</v>
      </c>
      <c r="B8" s="1046">
        <f t="shared" ref="B8:B12" si="2">H8+E8</f>
        <v>236</v>
      </c>
      <c r="C8" s="1046">
        <f t="shared" si="0"/>
        <v>136</v>
      </c>
      <c r="D8" s="1046">
        <f>J8+G8</f>
        <v>100</v>
      </c>
      <c r="E8" s="1046">
        <f t="shared" ref="E8:E12" si="3">G8+F8</f>
        <v>68</v>
      </c>
      <c r="F8" s="1047">
        <v>46</v>
      </c>
      <c r="G8" s="1047">
        <v>22</v>
      </c>
      <c r="H8" s="1046">
        <f t="shared" ref="H8:H12" si="4">J8+I8</f>
        <v>168</v>
      </c>
      <c r="I8" s="1047">
        <v>90</v>
      </c>
      <c r="J8" s="1047">
        <v>78</v>
      </c>
      <c r="K8" s="1048">
        <v>2009</v>
      </c>
    </row>
    <row r="9" spans="1:14" ht="24.95" customHeight="1" thickBot="1" x14ac:dyDescent="0.25">
      <c r="A9" s="1049">
        <v>2010</v>
      </c>
      <c r="B9" s="1050">
        <f t="shared" si="2"/>
        <v>30</v>
      </c>
      <c r="C9" s="1050">
        <f t="shared" si="0"/>
        <v>17</v>
      </c>
      <c r="D9" s="1050">
        <f t="shared" si="1"/>
        <v>13</v>
      </c>
      <c r="E9" s="1050">
        <f t="shared" si="3"/>
        <v>6</v>
      </c>
      <c r="F9" s="1051">
        <v>3</v>
      </c>
      <c r="G9" s="1051">
        <v>3</v>
      </c>
      <c r="H9" s="1050">
        <f t="shared" si="4"/>
        <v>24</v>
      </c>
      <c r="I9" s="1051">
        <v>14</v>
      </c>
      <c r="J9" s="1051">
        <v>10</v>
      </c>
      <c r="K9" s="1052">
        <v>2010</v>
      </c>
    </row>
    <row r="10" spans="1:14" ht="24.95" customHeight="1" thickBot="1" x14ac:dyDescent="0.25">
      <c r="A10" s="1045">
        <v>2011</v>
      </c>
      <c r="B10" s="1046">
        <f t="shared" si="2"/>
        <v>179</v>
      </c>
      <c r="C10" s="1046">
        <f t="shared" si="0"/>
        <v>80</v>
      </c>
      <c r="D10" s="1046">
        <f t="shared" si="1"/>
        <v>99</v>
      </c>
      <c r="E10" s="1046">
        <f t="shared" si="3"/>
        <v>39</v>
      </c>
      <c r="F10" s="1047">
        <v>19</v>
      </c>
      <c r="G10" s="1047">
        <v>20</v>
      </c>
      <c r="H10" s="1046">
        <f t="shared" si="4"/>
        <v>140</v>
      </c>
      <c r="I10" s="1047">
        <v>61</v>
      </c>
      <c r="J10" s="1047">
        <v>79</v>
      </c>
      <c r="K10" s="1048">
        <v>2011</v>
      </c>
    </row>
    <row r="11" spans="1:14" ht="24.95" customHeight="1" thickBot="1" x14ac:dyDescent="0.25">
      <c r="A11" s="1049">
        <v>2012</v>
      </c>
      <c r="B11" s="1050">
        <f t="shared" si="2"/>
        <v>346</v>
      </c>
      <c r="C11" s="1050">
        <f t="shared" si="0"/>
        <v>162</v>
      </c>
      <c r="D11" s="1050">
        <f>J11+G11</f>
        <v>184</v>
      </c>
      <c r="E11" s="1050">
        <f t="shared" si="3"/>
        <v>71</v>
      </c>
      <c r="F11" s="1051">
        <v>41</v>
      </c>
      <c r="G11" s="1051">
        <v>30</v>
      </c>
      <c r="H11" s="1050">
        <f t="shared" si="4"/>
        <v>275</v>
      </c>
      <c r="I11" s="1051">
        <v>121</v>
      </c>
      <c r="J11" s="1051">
        <v>154</v>
      </c>
      <c r="K11" s="1052">
        <v>2012</v>
      </c>
    </row>
    <row r="12" spans="1:14" ht="24.95" customHeight="1" thickBot="1" x14ac:dyDescent="0.25">
      <c r="A12" s="1045">
        <v>2013</v>
      </c>
      <c r="B12" s="1046">
        <f t="shared" si="2"/>
        <v>323</v>
      </c>
      <c r="C12" s="1046">
        <f t="shared" si="0"/>
        <v>154</v>
      </c>
      <c r="D12" s="1046">
        <f t="shared" si="1"/>
        <v>169</v>
      </c>
      <c r="E12" s="1046">
        <f t="shared" si="3"/>
        <v>100</v>
      </c>
      <c r="F12" s="1047">
        <v>49</v>
      </c>
      <c r="G12" s="1047">
        <v>51</v>
      </c>
      <c r="H12" s="1046">
        <f t="shared" si="4"/>
        <v>223</v>
      </c>
      <c r="I12" s="1047">
        <v>105</v>
      </c>
      <c r="J12" s="1047">
        <v>118</v>
      </c>
      <c r="K12" s="1048">
        <v>2013</v>
      </c>
    </row>
    <row r="13" spans="1:14" ht="24.95" customHeight="1" thickBot="1" x14ac:dyDescent="0.25">
      <c r="A13" s="1049">
        <v>2014</v>
      </c>
      <c r="B13" s="1050">
        <f t="shared" ref="B13:D13" si="5">H13+E13</f>
        <v>164</v>
      </c>
      <c r="C13" s="1050">
        <f t="shared" si="5"/>
        <v>82</v>
      </c>
      <c r="D13" s="1050">
        <f t="shared" si="5"/>
        <v>82</v>
      </c>
      <c r="E13" s="1050">
        <f>G13+F13</f>
        <v>86</v>
      </c>
      <c r="F13" s="1051">
        <v>44</v>
      </c>
      <c r="G13" s="1051">
        <v>42</v>
      </c>
      <c r="H13" s="1050">
        <f>J13+I13</f>
        <v>78</v>
      </c>
      <c r="I13" s="1051">
        <v>38</v>
      </c>
      <c r="J13" s="1051">
        <v>40</v>
      </c>
      <c r="K13" s="1052">
        <v>2014</v>
      </c>
    </row>
    <row r="14" spans="1:14" ht="24.95" customHeight="1" thickBot="1" x14ac:dyDescent="0.25">
      <c r="A14" s="1045">
        <v>2015</v>
      </c>
      <c r="B14" s="1046">
        <f t="shared" ref="B14:B16" si="6">H14+E14</f>
        <v>104</v>
      </c>
      <c r="C14" s="1046">
        <f t="shared" ref="C14:C16" si="7">I14+F14</f>
        <v>56</v>
      </c>
      <c r="D14" s="1046">
        <f t="shared" ref="D14:D16" si="8">J14+G14</f>
        <v>48</v>
      </c>
      <c r="E14" s="1046">
        <f>SUM(G14)+(F14)</f>
        <v>56</v>
      </c>
      <c r="F14" s="1047">
        <v>27</v>
      </c>
      <c r="G14" s="1047">
        <v>29</v>
      </c>
      <c r="H14" s="1046">
        <f>SUM(J14)+(I14)</f>
        <v>48</v>
      </c>
      <c r="I14" s="1047">
        <v>29</v>
      </c>
      <c r="J14" s="1047">
        <v>19</v>
      </c>
      <c r="K14" s="1048">
        <v>2015</v>
      </c>
    </row>
    <row r="15" spans="1:14" ht="24.95" customHeight="1" thickBot="1" x14ac:dyDescent="0.25">
      <c r="A15" s="1049">
        <v>2016</v>
      </c>
      <c r="B15" s="1050">
        <f t="shared" ref="B15" si="9">H15+E15</f>
        <v>107</v>
      </c>
      <c r="C15" s="1050">
        <f t="shared" ref="C15" si="10">I15+F15</f>
        <v>51</v>
      </c>
      <c r="D15" s="1050">
        <f t="shared" ref="D15" si="11">J15+G15</f>
        <v>56</v>
      </c>
      <c r="E15" s="1050">
        <f>SUM(G15)+(F15)</f>
        <v>40</v>
      </c>
      <c r="F15" s="1051">
        <v>15</v>
      </c>
      <c r="G15" s="1051">
        <v>25</v>
      </c>
      <c r="H15" s="1050">
        <f>SUM(J15)+(I15)</f>
        <v>67</v>
      </c>
      <c r="I15" s="1051">
        <v>36</v>
      </c>
      <c r="J15" s="1051">
        <v>31</v>
      </c>
      <c r="K15" s="1052">
        <v>2016</v>
      </c>
    </row>
    <row r="16" spans="1:14" ht="24.95" customHeight="1" x14ac:dyDescent="0.2">
      <c r="A16" s="1154">
        <v>2017</v>
      </c>
      <c r="B16" s="1155">
        <f t="shared" si="6"/>
        <v>158</v>
      </c>
      <c r="C16" s="1155">
        <f t="shared" si="7"/>
        <v>80</v>
      </c>
      <c r="D16" s="1155">
        <f t="shared" si="8"/>
        <v>78</v>
      </c>
      <c r="E16" s="1155">
        <f>SUM(G16)+(F16)</f>
        <v>62</v>
      </c>
      <c r="F16" s="1156">
        <v>25</v>
      </c>
      <c r="G16" s="1156">
        <v>37</v>
      </c>
      <c r="H16" s="1155">
        <f>SUM(J16)+(I16)</f>
        <v>96</v>
      </c>
      <c r="I16" s="1156">
        <v>55</v>
      </c>
      <c r="J16" s="1156">
        <v>41</v>
      </c>
      <c r="K16" s="1157">
        <v>2017</v>
      </c>
    </row>
    <row r="17" spans="1:11" ht="24.95" customHeight="1" x14ac:dyDescent="0.2">
      <c r="A17" s="502"/>
      <c r="B17" s="455"/>
      <c r="C17" s="455"/>
      <c r="D17" s="455"/>
      <c r="E17" s="455"/>
      <c r="F17" s="455"/>
      <c r="G17" s="455"/>
      <c r="H17" s="455"/>
      <c r="I17" s="455"/>
      <c r="J17" s="455"/>
      <c r="K17" s="503"/>
    </row>
    <row r="19" spans="1:11" x14ac:dyDescent="0.2">
      <c r="B19" s="365"/>
      <c r="C19" s="365"/>
      <c r="D19" s="365"/>
      <c r="E19" s="365"/>
      <c r="F19" s="365"/>
      <c r="G19" s="365"/>
      <c r="H19" s="365"/>
      <c r="I19" s="365"/>
      <c r="J19" s="36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31"/>
  <sheetViews>
    <sheetView view="pageBreakPreview" zoomScaleNormal="100" zoomScaleSheetLayoutView="100" workbookViewId="0">
      <selection activeCell="C16" sqref="C16"/>
    </sheetView>
  </sheetViews>
  <sheetFormatPr defaultRowHeight="15" x14ac:dyDescent="0.2"/>
  <cols>
    <col min="1" max="1" width="25.7109375" style="46" customWidth="1"/>
    <col min="2" max="13" width="8.28515625" style="46" customWidth="1"/>
    <col min="14" max="14" width="20.7109375" style="46" customWidth="1"/>
    <col min="15" max="256" width="9.140625" style="45"/>
    <col min="257" max="257" width="25.7109375" style="45" customWidth="1"/>
    <col min="258" max="258" width="8.42578125" style="45" customWidth="1"/>
    <col min="259" max="259" width="8.140625" style="45" customWidth="1"/>
    <col min="260" max="261" width="7.7109375" style="45" customWidth="1"/>
    <col min="262" max="262" width="8.85546875" style="45" customWidth="1"/>
    <col min="263" max="264" width="8.42578125" style="45" bestFit="1" customWidth="1"/>
    <col min="265" max="265" width="7.7109375" style="45" customWidth="1"/>
    <col min="266" max="266" width="8.85546875" style="45" customWidth="1"/>
    <col min="267" max="269" width="7.7109375" style="45" customWidth="1"/>
    <col min="270" max="270" width="25.7109375" style="45" customWidth="1"/>
    <col min="271" max="512" width="9.140625" style="45"/>
    <col min="513" max="513" width="25.7109375" style="45" customWidth="1"/>
    <col min="514" max="514" width="8.42578125" style="45" customWidth="1"/>
    <col min="515" max="515" width="8.140625" style="45" customWidth="1"/>
    <col min="516" max="517" width="7.7109375" style="45" customWidth="1"/>
    <col min="518" max="518" width="8.85546875" style="45" customWidth="1"/>
    <col min="519" max="520" width="8.42578125" style="45" bestFit="1" customWidth="1"/>
    <col min="521" max="521" width="7.7109375" style="45" customWidth="1"/>
    <col min="522" max="522" width="8.85546875" style="45" customWidth="1"/>
    <col min="523" max="525" width="7.7109375" style="45" customWidth="1"/>
    <col min="526" max="526" width="25.7109375" style="45" customWidth="1"/>
    <col min="527" max="768" width="9.140625" style="45"/>
    <col min="769" max="769" width="25.7109375" style="45" customWidth="1"/>
    <col min="770" max="770" width="8.42578125" style="45" customWidth="1"/>
    <col min="771" max="771" width="8.140625" style="45" customWidth="1"/>
    <col min="772" max="773" width="7.7109375" style="45" customWidth="1"/>
    <col min="774" max="774" width="8.85546875" style="45" customWidth="1"/>
    <col min="775" max="776" width="8.42578125" style="45" bestFit="1" customWidth="1"/>
    <col min="777" max="777" width="7.7109375" style="45" customWidth="1"/>
    <col min="778" max="778" width="8.85546875" style="45" customWidth="1"/>
    <col min="779" max="781" width="7.7109375" style="45" customWidth="1"/>
    <col min="782" max="782" width="25.7109375" style="45" customWidth="1"/>
    <col min="783" max="1024" width="9.140625" style="45"/>
    <col min="1025" max="1025" width="25.7109375" style="45" customWidth="1"/>
    <col min="1026" max="1026" width="8.42578125" style="45" customWidth="1"/>
    <col min="1027" max="1027" width="8.140625" style="45" customWidth="1"/>
    <col min="1028" max="1029" width="7.7109375" style="45" customWidth="1"/>
    <col min="1030" max="1030" width="8.85546875" style="45" customWidth="1"/>
    <col min="1031" max="1032" width="8.42578125" style="45" bestFit="1" customWidth="1"/>
    <col min="1033" max="1033" width="7.7109375" style="45" customWidth="1"/>
    <col min="1034" max="1034" width="8.85546875" style="45" customWidth="1"/>
    <col min="1035" max="1037" width="7.7109375" style="45" customWidth="1"/>
    <col min="1038" max="1038" width="25.7109375" style="45" customWidth="1"/>
    <col min="1039" max="1280" width="9.140625" style="45"/>
    <col min="1281" max="1281" width="25.7109375" style="45" customWidth="1"/>
    <col min="1282" max="1282" width="8.42578125" style="45" customWidth="1"/>
    <col min="1283" max="1283" width="8.140625" style="45" customWidth="1"/>
    <col min="1284" max="1285" width="7.7109375" style="45" customWidth="1"/>
    <col min="1286" max="1286" width="8.85546875" style="45" customWidth="1"/>
    <col min="1287" max="1288" width="8.42578125" style="45" bestFit="1" customWidth="1"/>
    <col min="1289" max="1289" width="7.7109375" style="45" customWidth="1"/>
    <col min="1290" max="1290" width="8.85546875" style="45" customWidth="1"/>
    <col min="1291" max="1293" width="7.7109375" style="45" customWidth="1"/>
    <col min="1294" max="1294" width="25.7109375" style="45" customWidth="1"/>
    <col min="1295" max="1536" width="9.140625" style="45"/>
    <col min="1537" max="1537" width="25.7109375" style="45" customWidth="1"/>
    <col min="1538" max="1538" width="8.42578125" style="45" customWidth="1"/>
    <col min="1539" max="1539" width="8.140625" style="45" customWidth="1"/>
    <col min="1540" max="1541" width="7.7109375" style="45" customWidth="1"/>
    <col min="1542" max="1542" width="8.85546875" style="45" customWidth="1"/>
    <col min="1543" max="1544" width="8.42578125" style="45" bestFit="1" customWidth="1"/>
    <col min="1545" max="1545" width="7.7109375" style="45" customWidth="1"/>
    <col min="1546" max="1546" width="8.85546875" style="45" customWidth="1"/>
    <col min="1547" max="1549" width="7.7109375" style="45" customWidth="1"/>
    <col min="1550" max="1550" width="25.7109375" style="45" customWidth="1"/>
    <col min="1551" max="1792" width="9.140625" style="45"/>
    <col min="1793" max="1793" width="25.7109375" style="45" customWidth="1"/>
    <col min="1794" max="1794" width="8.42578125" style="45" customWidth="1"/>
    <col min="1795" max="1795" width="8.140625" style="45" customWidth="1"/>
    <col min="1796" max="1797" width="7.7109375" style="45" customWidth="1"/>
    <col min="1798" max="1798" width="8.85546875" style="45" customWidth="1"/>
    <col min="1799" max="1800" width="8.42578125" style="45" bestFit="1" customWidth="1"/>
    <col min="1801" max="1801" width="7.7109375" style="45" customWidth="1"/>
    <col min="1802" max="1802" width="8.85546875" style="45" customWidth="1"/>
    <col min="1803" max="1805" width="7.7109375" style="45" customWidth="1"/>
    <col min="1806" max="1806" width="25.7109375" style="45" customWidth="1"/>
    <col min="1807" max="2048" width="9.140625" style="45"/>
    <col min="2049" max="2049" width="25.7109375" style="45" customWidth="1"/>
    <col min="2050" max="2050" width="8.42578125" style="45" customWidth="1"/>
    <col min="2051" max="2051" width="8.140625" style="45" customWidth="1"/>
    <col min="2052" max="2053" width="7.7109375" style="45" customWidth="1"/>
    <col min="2054" max="2054" width="8.85546875" style="45" customWidth="1"/>
    <col min="2055" max="2056" width="8.42578125" style="45" bestFit="1" customWidth="1"/>
    <col min="2057" max="2057" width="7.7109375" style="45" customWidth="1"/>
    <col min="2058" max="2058" width="8.85546875" style="45" customWidth="1"/>
    <col min="2059" max="2061" width="7.7109375" style="45" customWidth="1"/>
    <col min="2062" max="2062" width="25.7109375" style="45" customWidth="1"/>
    <col min="2063" max="2304" width="9.140625" style="45"/>
    <col min="2305" max="2305" width="25.7109375" style="45" customWidth="1"/>
    <col min="2306" max="2306" width="8.42578125" style="45" customWidth="1"/>
    <col min="2307" max="2307" width="8.140625" style="45" customWidth="1"/>
    <col min="2308" max="2309" width="7.7109375" style="45" customWidth="1"/>
    <col min="2310" max="2310" width="8.85546875" style="45" customWidth="1"/>
    <col min="2311" max="2312" width="8.42578125" style="45" bestFit="1" customWidth="1"/>
    <col min="2313" max="2313" width="7.7109375" style="45" customWidth="1"/>
    <col min="2314" max="2314" width="8.85546875" style="45" customWidth="1"/>
    <col min="2315" max="2317" width="7.7109375" style="45" customWidth="1"/>
    <col min="2318" max="2318" width="25.7109375" style="45" customWidth="1"/>
    <col min="2319" max="2560" width="9.140625" style="45"/>
    <col min="2561" max="2561" width="25.7109375" style="45" customWidth="1"/>
    <col min="2562" max="2562" width="8.42578125" style="45" customWidth="1"/>
    <col min="2563" max="2563" width="8.140625" style="45" customWidth="1"/>
    <col min="2564" max="2565" width="7.7109375" style="45" customWidth="1"/>
    <col min="2566" max="2566" width="8.85546875" style="45" customWidth="1"/>
    <col min="2567" max="2568" width="8.42578125" style="45" bestFit="1" customWidth="1"/>
    <col min="2569" max="2569" width="7.7109375" style="45" customWidth="1"/>
    <col min="2570" max="2570" width="8.85546875" style="45" customWidth="1"/>
    <col min="2571" max="2573" width="7.7109375" style="45" customWidth="1"/>
    <col min="2574" max="2574" width="25.7109375" style="45" customWidth="1"/>
    <col min="2575" max="2816" width="9.140625" style="45"/>
    <col min="2817" max="2817" width="25.7109375" style="45" customWidth="1"/>
    <col min="2818" max="2818" width="8.42578125" style="45" customWidth="1"/>
    <col min="2819" max="2819" width="8.140625" style="45" customWidth="1"/>
    <col min="2820" max="2821" width="7.7109375" style="45" customWidth="1"/>
    <col min="2822" max="2822" width="8.85546875" style="45" customWidth="1"/>
    <col min="2823" max="2824" width="8.42578125" style="45" bestFit="1" customWidth="1"/>
    <col min="2825" max="2825" width="7.7109375" style="45" customWidth="1"/>
    <col min="2826" max="2826" width="8.85546875" style="45" customWidth="1"/>
    <col min="2827" max="2829" width="7.7109375" style="45" customWidth="1"/>
    <col min="2830" max="2830" width="25.7109375" style="45" customWidth="1"/>
    <col min="2831" max="3072" width="9.140625" style="45"/>
    <col min="3073" max="3073" width="25.7109375" style="45" customWidth="1"/>
    <col min="3074" max="3074" width="8.42578125" style="45" customWidth="1"/>
    <col min="3075" max="3075" width="8.140625" style="45" customWidth="1"/>
    <col min="3076" max="3077" width="7.7109375" style="45" customWidth="1"/>
    <col min="3078" max="3078" width="8.85546875" style="45" customWidth="1"/>
    <col min="3079" max="3080" width="8.42578125" style="45" bestFit="1" customWidth="1"/>
    <col min="3081" max="3081" width="7.7109375" style="45" customWidth="1"/>
    <col min="3082" max="3082" width="8.85546875" style="45" customWidth="1"/>
    <col min="3083" max="3085" width="7.7109375" style="45" customWidth="1"/>
    <col min="3086" max="3086" width="25.7109375" style="45" customWidth="1"/>
    <col min="3087" max="3328" width="9.140625" style="45"/>
    <col min="3329" max="3329" width="25.7109375" style="45" customWidth="1"/>
    <col min="3330" max="3330" width="8.42578125" style="45" customWidth="1"/>
    <col min="3331" max="3331" width="8.140625" style="45" customWidth="1"/>
    <col min="3332" max="3333" width="7.7109375" style="45" customWidth="1"/>
    <col min="3334" max="3334" width="8.85546875" style="45" customWidth="1"/>
    <col min="3335" max="3336" width="8.42578125" style="45" bestFit="1" customWidth="1"/>
    <col min="3337" max="3337" width="7.7109375" style="45" customWidth="1"/>
    <col min="3338" max="3338" width="8.85546875" style="45" customWidth="1"/>
    <col min="3339" max="3341" width="7.7109375" style="45" customWidth="1"/>
    <col min="3342" max="3342" width="25.7109375" style="45" customWidth="1"/>
    <col min="3343" max="3584" width="9.140625" style="45"/>
    <col min="3585" max="3585" width="25.7109375" style="45" customWidth="1"/>
    <col min="3586" max="3586" width="8.42578125" style="45" customWidth="1"/>
    <col min="3587" max="3587" width="8.140625" style="45" customWidth="1"/>
    <col min="3588" max="3589" width="7.7109375" style="45" customWidth="1"/>
    <col min="3590" max="3590" width="8.85546875" style="45" customWidth="1"/>
    <col min="3591" max="3592" width="8.42578125" style="45" bestFit="1" customWidth="1"/>
    <col min="3593" max="3593" width="7.7109375" style="45" customWidth="1"/>
    <col min="3594" max="3594" width="8.85546875" style="45" customWidth="1"/>
    <col min="3595" max="3597" width="7.7109375" style="45" customWidth="1"/>
    <col min="3598" max="3598" width="25.7109375" style="45" customWidth="1"/>
    <col min="3599" max="3840" width="9.140625" style="45"/>
    <col min="3841" max="3841" width="25.7109375" style="45" customWidth="1"/>
    <col min="3842" max="3842" width="8.42578125" style="45" customWidth="1"/>
    <col min="3843" max="3843" width="8.140625" style="45" customWidth="1"/>
    <col min="3844" max="3845" width="7.7109375" style="45" customWidth="1"/>
    <col min="3846" max="3846" width="8.85546875" style="45" customWidth="1"/>
    <col min="3847" max="3848" width="8.42578125" style="45" bestFit="1" customWidth="1"/>
    <col min="3849" max="3849" width="7.7109375" style="45" customWidth="1"/>
    <col min="3850" max="3850" width="8.85546875" style="45" customWidth="1"/>
    <col min="3851" max="3853" width="7.7109375" style="45" customWidth="1"/>
    <col min="3854" max="3854" width="25.7109375" style="45" customWidth="1"/>
    <col min="3855" max="4096" width="9.140625" style="45"/>
    <col min="4097" max="4097" width="25.7109375" style="45" customWidth="1"/>
    <col min="4098" max="4098" width="8.42578125" style="45" customWidth="1"/>
    <col min="4099" max="4099" width="8.140625" style="45" customWidth="1"/>
    <col min="4100" max="4101" width="7.7109375" style="45" customWidth="1"/>
    <col min="4102" max="4102" width="8.85546875" style="45" customWidth="1"/>
    <col min="4103" max="4104" width="8.42578125" style="45" bestFit="1" customWidth="1"/>
    <col min="4105" max="4105" width="7.7109375" style="45" customWidth="1"/>
    <col min="4106" max="4106" width="8.85546875" style="45" customWidth="1"/>
    <col min="4107" max="4109" width="7.7109375" style="45" customWidth="1"/>
    <col min="4110" max="4110" width="25.7109375" style="45" customWidth="1"/>
    <col min="4111" max="4352" width="9.140625" style="45"/>
    <col min="4353" max="4353" width="25.7109375" style="45" customWidth="1"/>
    <col min="4354" max="4354" width="8.42578125" style="45" customWidth="1"/>
    <col min="4355" max="4355" width="8.140625" style="45" customWidth="1"/>
    <col min="4356" max="4357" width="7.7109375" style="45" customWidth="1"/>
    <col min="4358" max="4358" width="8.85546875" style="45" customWidth="1"/>
    <col min="4359" max="4360" width="8.42578125" style="45" bestFit="1" customWidth="1"/>
    <col min="4361" max="4361" width="7.7109375" style="45" customWidth="1"/>
    <col min="4362" max="4362" width="8.85546875" style="45" customWidth="1"/>
    <col min="4363" max="4365" width="7.7109375" style="45" customWidth="1"/>
    <col min="4366" max="4366" width="25.7109375" style="45" customWidth="1"/>
    <col min="4367" max="4608" width="9.140625" style="45"/>
    <col min="4609" max="4609" width="25.7109375" style="45" customWidth="1"/>
    <col min="4610" max="4610" width="8.42578125" style="45" customWidth="1"/>
    <col min="4611" max="4611" width="8.140625" style="45" customWidth="1"/>
    <col min="4612" max="4613" width="7.7109375" style="45" customWidth="1"/>
    <col min="4614" max="4614" width="8.85546875" style="45" customWidth="1"/>
    <col min="4615" max="4616" width="8.42578125" style="45" bestFit="1" customWidth="1"/>
    <col min="4617" max="4617" width="7.7109375" style="45" customWidth="1"/>
    <col min="4618" max="4618" width="8.85546875" style="45" customWidth="1"/>
    <col min="4619" max="4621" width="7.7109375" style="45" customWidth="1"/>
    <col min="4622" max="4622" width="25.7109375" style="45" customWidth="1"/>
    <col min="4623" max="4864" width="9.140625" style="45"/>
    <col min="4865" max="4865" width="25.7109375" style="45" customWidth="1"/>
    <col min="4866" max="4866" width="8.42578125" style="45" customWidth="1"/>
    <col min="4867" max="4867" width="8.140625" style="45" customWidth="1"/>
    <col min="4868" max="4869" width="7.7109375" style="45" customWidth="1"/>
    <col min="4870" max="4870" width="8.85546875" style="45" customWidth="1"/>
    <col min="4871" max="4872" width="8.42578125" style="45" bestFit="1" customWidth="1"/>
    <col min="4873" max="4873" width="7.7109375" style="45" customWidth="1"/>
    <col min="4874" max="4874" width="8.85546875" style="45" customWidth="1"/>
    <col min="4875" max="4877" width="7.7109375" style="45" customWidth="1"/>
    <col min="4878" max="4878" width="25.7109375" style="45" customWidth="1"/>
    <col min="4879" max="5120" width="9.140625" style="45"/>
    <col min="5121" max="5121" width="25.7109375" style="45" customWidth="1"/>
    <col min="5122" max="5122" width="8.42578125" style="45" customWidth="1"/>
    <col min="5123" max="5123" width="8.140625" style="45" customWidth="1"/>
    <col min="5124" max="5125" width="7.7109375" style="45" customWidth="1"/>
    <col min="5126" max="5126" width="8.85546875" style="45" customWidth="1"/>
    <col min="5127" max="5128" width="8.42578125" style="45" bestFit="1" customWidth="1"/>
    <col min="5129" max="5129" width="7.7109375" style="45" customWidth="1"/>
    <col min="5130" max="5130" width="8.85546875" style="45" customWidth="1"/>
    <col min="5131" max="5133" width="7.7109375" style="45" customWidth="1"/>
    <col min="5134" max="5134" width="25.7109375" style="45" customWidth="1"/>
    <col min="5135" max="5376" width="9.140625" style="45"/>
    <col min="5377" max="5377" width="25.7109375" style="45" customWidth="1"/>
    <col min="5378" max="5378" width="8.42578125" style="45" customWidth="1"/>
    <col min="5379" max="5379" width="8.140625" style="45" customWidth="1"/>
    <col min="5380" max="5381" width="7.7109375" style="45" customWidth="1"/>
    <col min="5382" max="5382" width="8.85546875" style="45" customWidth="1"/>
    <col min="5383" max="5384" width="8.42578125" style="45" bestFit="1" customWidth="1"/>
    <col min="5385" max="5385" width="7.7109375" style="45" customWidth="1"/>
    <col min="5386" max="5386" width="8.85546875" style="45" customWidth="1"/>
    <col min="5387" max="5389" width="7.7109375" style="45" customWidth="1"/>
    <col min="5390" max="5390" width="25.7109375" style="45" customWidth="1"/>
    <col min="5391" max="5632" width="9.140625" style="45"/>
    <col min="5633" max="5633" width="25.7109375" style="45" customWidth="1"/>
    <col min="5634" max="5634" width="8.42578125" style="45" customWidth="1"/>
    <col min="5635" max="5635" width="8.140625" style="45" customWidth="1"/>
    <col min="5636" max="5637" width="7.7109375" style="45" customWidth="1"/>
    <col min="5638" max="5638" width="8.85546875" style="45" customWidth="1"/>
    <col min="5639" max="5640" width="8.42578125" style="45" bestFit="1" customWidth="1"/>
    <col min="5641" max="5641" width="7.7109375" style="45" customWidth="1"/>
    <col min="5642" max="5642" width="8.85546875" style="45" customWidth="1"/>
    <col min="5643" max="5645" width="7.7109375" style="45" customWidth="1"/>
    <col min="5646" max="5646" width="25.7109375" style="45" customWidth="1"/>
    <col min="5647" max="5888" width="9.140625" style="45"/>
    <col min="5889" max="5889" width="25.7109375" style="45" customWidth="1"/>
    <col min="5890" max="5890" width="8.42578125" style="45" customWidth="1"/>
    <col min="5891" max="5891" width="8.140625" style="45" customWidth="1"/>
    <col min="5892" max="5893" width="7.7109375" style="45" customWidth="1"/>
    <col min="5894" max="5894" width="8.85546875" style="45" customWidth="1"/>
    <col min="5895" max="5896" width="8.42578125" style="45" bestFit="1" customWidth="1"/>
    <col min="5897" max="5897" width="7.7109375" style="45" customWidth="1"/>
    <col min="5898" max="5898" width="8.85546875" style="45" customWidth="1"/>
    <col min="5899" max="5901" width="7.7109375" style="45" customWidth="1"/>
    <col min="5902" max="5902" width="25.7109375" style="45" customWidth="1"/>
    <col min="5903" max="6144" width="9.140625" style="45"/>
    <col min="6145" max="6145" width="25.7109375" style="45" customWidth="1"/>
    <col min="6146" max="6146" width="8.42578125" style="45" customWidth="1"/>
    <col min="6147" max="6147" width="8.140625" style="45" customWidth="1"/>
    <col min="6148" max="6149" width="7.7109375" style="45" customWidth="1"/>
    <col min="6150" max="6150" width="8.85546875" style="45" customWidth="1"/>
    <col min="6151" max="6152" width="8.42578125" style="45" bestFit="1" customWidth="1"/>
    <col min="6153" max="6153" width="7.7109375" style="45" customWidth="1"/>
    <col min="6154" max="6154" width="8.85546875" style="45" customWidth="1"/>
    <col min="6155" max="6157" width="7.7109375" style="45" customWidth="1"/>
    <col min="6158" max="6158" width="25.7109375" style="45" customWidth="1"/>
    <col min="6159" max="6400" width="9.140625" style="45"/>
    <col min="6401" max="6401" width="25.7109375" style="45" customWidth="1"/>
    <col min="6402" max="6402" width="8.42578125" style="45" customWidth="1"/>
    <col min="6403" max="6403" width="8.140625" style="45" customWidth="1"/>
    <col min="6404" max="6405" width="7.7109375" style="45" customWidth="1"/>
    <col min="6406" max="6406" width="8.85546875" style="45" customWidth="1"/>
    <col min="6407" max="6408" width="8.42578125" style="45" bestFit="1" customWidth="1"/>
    <col min="6409" max="6409" width="7.7109375" style="45" customWidth="1"/>
    <col min="6410" max="6410" width="8.85546875" style="45" customWidth="1"/>
    <col min="6411" max="6413" width="7.7109375" style="45" customWidth="1"/>
    <col min="6414" max="6414" width="25.7109375" style="45" customWidth="1"/>
    <col min="6415" max="6656" width="9.140625" style="45"/>
    <col min="6657" max="6657" width="25.7109375" style="45" customWidth="1"/>
    <col min="6658" max="6658" width="8.42578125" style="45" customWidth="1"/>
    <col min="6659" max="6659" width="8.140625" style="45" customWidth="1"/>
    <col min="6660" max="6661" width="7.7109375" style="45" customWidth="1"/>
    <col min="6662" max="6662" width="8.85546875" style="45" customWidth="1"/>
    <col min="6663" max="6664" width="8.42578125" style="45" bestFit="1" customWidth="1"/>
    <col min="6665" max="6665" width="7.7109375" style="45" customWidth="1"/>
    <col min="6666" max="6666" width="8.85546875" style="45" customWidth="1"/>
    <col min="6667" max="6669" width="7.7109375" style="45" customWidth="1"/>
    <col min="6670" max="6670" width="25.7109375" style="45" customWidth="1"/>
    <col min="6671" max="6912" width="9.140625" style="45"/>
    <col min="6913" max="6913" width="25.7109375" style="45" customWidth="1"/>
    <col min="6914" max="6914" width="8.42578125" style="45" customWidth="1"/>
    <col min="6915" max="6915" width="8.140625" style="45" customWidth="1"/>
    <col min="6916" max="6917" width="7.7109375" style="45" customWidth="1"/>
    <col min="6918" max="6918" width="8.85546875" style="45" customWidth="1"/>
    <col min="6919" max="6920" width="8.42578125" style="45" bestFit="1" customWidth="1"/>
    <col min="6921" max="6921" width="7.7109375" style="45" customWidth="1"/>
    <col min="6922" max="6922" width="8.85546875" style="45" customWidth="1"/>
    <col min="6923" max="6925" width="7.7109375" style="45" customWidth="1"/>
    <col min="6926" max="6926" width="25.7109375" style="45" customWidth="1"/>
    <col min="6927" max="7168" width="9.140625" style="45"/>
    <col min="7169" max="7169" width="25.7109375" style="45" customWidth="1"/>
    <col min="7170" max="7170" width="8.42578125" style="45" customWidth="1"/>
    <col min="7171" max="7171" width="8.140625" style="45" customWidth="1"/>
    <col min="7172" max="7173" width="7.7109375" style="45" customWidth="1"/>
    <col min="7174" max="7174" width="8.85546875" style="45" customWidth="1"/>
    <col min="7175" max="7176" width="8.42578125" style="45" bestFit="1" customWidth="1"/>
    <col min="7177" max="7177" width="7.7109375" style="45" customWidth="1"/>
    <col min="7178" max="7178" width="8.85546875" style="45" customWidth="1"/>
    <col min="7179" max="7181" width="7.7109375" style="45" customWidth="1"/>
    <col min="7182" max="7182" width="25.7109375" style="45" customWidth="1"/>
    <col min="7183" max="7424" width="9.140625" style="45"/>
    <col min="7425" max="7425" width="25.7109375" style="45" customWidth="1"/>
    <col min="7426" max="7426" width="8.42578125" style="45" customWidth="1"/>
    <col min="7427" max="7427" width="8.140625" style="45" customWidth="1"/>
    <col min="7428" max="7429" width="7.7109375" style="45" customWidth="1"/>
    <col min="7430" max="7430" width="8.85546875" style="45" customWidth="1"/>
    <col min="7431" max="7432" width="8.42578125" style="45" bestFit="1" customWidth="1"/>
    <col min="7433" max="7433" width="7.7109375" style="45" customWidth="1"/>
    <col min="7434" max="7434" width="8.85546875" style="45" customWidth="1"/>
    <col min="7435" max="7437" width="7.7109375" style="45" customWidth="1"/>
    <col min="7438" max="7438" width="25.7109375" style="45" customWidth="1"/>
    <col min="7439" max="7680" width="9.140625" style="45"/>
    <col min="7681" max="7681" width="25.7109375" style="45" customWidth="1"/>
    <col min="7682" max="7682" width="8.42578125" style="45" customWidth="1"/>
    <col min="7683" max="7683" width="8.140625" style="45" customWidth="1"/>
    <col min="7684" max="7685" width="7.7109375" style="45" customWidth="1"/>
    <col min="7686" max="7686" width="8.85546875" style="45" customWidth="1"/>
    <col min="7687" max="7688" width="8.42578125" style="45" bestFit="1" customWidth="1"/>
    <col min="7689" max="7689" width="7.7109375" style="45" customWidth="1"/>
    <col min="7690" max="7690" width="8.85546875" style="45" customWidth="1"/>
    <col min="7691" max="7693" width="7.7109375" style="45" customWidth="1"/>
    <col min="7694" max="7694" width="25.7109375" style="45" customWidth="1"/>
    <col min="7695" max="7936" width="9.140625" style="45"/>
    <col min="7937" max="7937" width="25.7109375" style="45" customWidth="1"/>
    <col min="7938" max="7938" width="8.42578125" style="45" customWidth="1"/>
    <col min="7939" max="7939" width="8.140625" style="45" customWidth="1"/>
    <col min="7940" max="7941" width="7.7109375" style="45" customWidth="1"/>
    <col min="7942" max="7942" width="8.85546875" style="45" customWidth="1"/>
    <col min="7943" max="7944" width="8.42578125" style="45" bestFit="1" customWidth="1"/>
    <col min="7945" max="7945" width="7.7109375" style="45" customWidth="1"/>
    <col min="7946" max="7946" width="8.85546875" style="45" customWidth="1"/>
    <col min="7947" max="7949" width="7.7109375" style="45" customWidth="1"/>
    <col min="7950" max="7950" width="25.7109375" style="45" customWidth="1"/>
    <col min="7951" max="8192" width="9.140625" style="45"/>
    <col min="8193" max="8193" width="25.7109375" style="45" customWidth="1"/>
    <col min="8194" max="8194" width="8.42578125" style="45" customWidth="1"/>
    <col min="8195" max="8195" width="8.140625" style="45" customWidth="1"/>
    <col min="8196" max="8197" width="7.7109375" style="45" customWidth="1"/>
    <col min="8198" max="8198" width="8.85546875" style="45" customWidth="1"/>
    <col min="8199" max="8200" width="8.42578125" style="45" bestFit="1" customWidth="1"/>
    <col min="8201" max="8201" width="7.7109375" style="45" customWidth="1"/>
    <col min="8202" max="8202" width="8.85546875" style="45" customWidth="1"/>
    <col min="8203" max="8205" width="7.7109375" style="45" customWidth="1"/>
    <col min="8206" max="8206" width="25.7109375" style="45" customWidth="1"/>
    <col min="8207" max="8448" width="9.140625" style="45"/>
    <col min="8449" max="8449" width="25.7109375" style="45" customWidth="1"/>
    <col min="8450" max="8450" width="8.42578125" style="45" customWidth="1"/>
    <col min="8451" max="8451" width="8.140625" style="45" customWidth="1"/>
    <col min="8452" max="8453" width="7.7109375" style="45" customWidth="1"/>
    <col min="8454" max="8454" width="8.85546875" style="45" customWidth="1"/>
    <col min="8455" max="8456" width="8.42578125" style="45" bestFit="1" customWidth="1"/>
    <col min="8457" max="8457" width="7.7109375" style="45" customWidth="1"/>
    <col min="8458" max="8458" width="8.85546875" style="45" customWidth="1"/>
    <col min="8459" max="8461" width="7.7109375" style="45" customWidth="1"/>
    <col min="8462" max="8462" width="25.7109375" style="45" customWidth="1"/>
    <col min="8463" max="8704" width="9.140625" style="45"/>
    <col min="8705" max="8705" width="25.7109375" style="45" customWidth="1"/>
    <col min="8706" max="8706" width="8.42578125" style="45" customWidth="1"/>
    <col min="8707" max="8707" width="8.140625" style="45" customWidth="1"/>
    <col min="8708" max="8709" width="7.7109375" style="45" customWidth="1"/>
    <col min="8710" max="8710" width="8.85546875" style="45" customWidth="1"/>
    <col min="8711" max="8712" width="8.42578125" style="45" bestFit="1" customWidth="1"/>
    <col min="8713" max="8713" width="7.7109375" style="45" customWidth="1"/>
    <col min="8714" max="8714" width="8.85546875" style="45" customWidth="1"/>
    <col min="8715" max="8717" width="7.7109375" style="45" customWidth="1"/>
    <col min="8718" max="8718" width="25.7109375" style="45" customWidth="1"/>
    <col min="8719" max="8960" width="9.140625" style="45"/>
    <col min="8961" max="8961" width="25.7109375" style="45" customWidth="1"/>
    <col min="8962" max="8962" width="8.42578125" style="45" customWidth="1"/>
    <col min="8963" max="8963" width="8.140625" style="45" customWidth="1"/>
    <col min="8964" max="8965" width="7.7109375" style="45" customWidth="1"/>
    <col min="8966" max="8966" width="8.85546875" style="45" customWidth="1"/>
    <col min="8967" max="8968" width="8.42578125" style="45" bestFit="1" customWidth="1"/>
    <col min="8969" max="8969" width="7.7109375" style="45" customWidth="1"/>
    <col min="8970" max="8970" width="8.85546875" style="45" customWidth="1"/>
    <col min="8971" max="8973" width="7.7109375" style="45" customWidth="1"/>
    <col min="8974" max="8974" width="25.7109375" style="45" customWidth="1"/>
    <col min="8975" max="9216" width="9.140625" style="45"/>
    <col min="9217" max="9217" width="25.7109375" style="45" customWidth="1"/>
    <col min="9218" max="9218" width="8.42578125" style="45" customWidth="1"/>
    <col min="9219" max="9219" width="8.140625" style="45" customWidth="1"/>
    <col min="9220" max="9221" width="7.7109375" style="45" customWidth="1"/>
    <col min="9222" max="9222" width="8.85546875" style="45" customWidth="1"/>
    <col min="9223" max="9224" width="8.42578125" style="45" bestFit="1" customWidth="1"/>
    <col min="9225" max="9225" width="7.7109375" style="45" customWidth="1"/>
    <col min="9226" max="9226" width="8.85546875" style="45" customWidth="1"/>
    <col min="9227" max="9229" width="7.7109375" style="45" customWidth="1"/>
    <col min="9230" max="9230" width="25.7109375" style="45" customWidth="1"/>
    <col min="9231" max="9472" width="9.140625" style="45"/>
    <col min="9473" max="9473" width="25.7109375" style="45" customWidth="1"/>
    <col min="9474" max="9474" width="8.42578125" style="45" customWidth="1"/>
    <col min="9475" max="9475" width="8.140625" style="45" customWidth="1"/>
    <col min="9476" max="9477" width="7.7109375" style="45" customWidth="1"/>
    <col min="9478" max="9478" width="8.85546875" style="45" customWidth="1"/>
    <col min="9479" max="9480" width="8.42578125" style="45" bestFit="1" customWidth="1"/>
    <col min="9481" max="9481" width="7.7109375" style="45" customWidth="1"/>
    <col min="9482" max="9482" width="8.85546875" style="45" customWidth="1"/>
    <col min="9483" max="9485" width="7.7109375" style="45" customWidth="1"/>
    <col min="9486" max="9486" width="25.7109375" style="45" customWidth="1"/>
    <col min="9487" max="9728" width="9.140625" style="45"/>
    <col min="9729" max="9729" width="25.7109375" style="45" customWidth="1"/>
    <col min="9730" max="9730" width="8.42578125" style="45" customWidth="1"/>
    <col min="9731" max="9731" width="8.140625" style="45" customWidth="1"/>
    <col min="9732" max="9733" width="7.7109375" style="45" customWidth="1"/>
    <col min="9734" max="9734" width="8.85546875" style="45" customWidth="1"/>
    <col min="9735" max="9736" width="8.42578125" style="45" bestFit="1" customWidth="1"/>
    <col min="9737" max="9737" width="7.7109375" style="45" customWidth="1"/>
    <col min="9738" max="9738" width="8.85546875" style="45" customWidth="1"/>
    <col min="9739" max="9741" width="7.7109375" style="45" customWidth="1"/>
    <col min="9742" max="9742" width="25.7109375" style="45" customWidth="1"/>
    <col min="9743" max="9984" width="9.140625" style="45"/>
    <col min="9985" max="9985" width="25.7109375" style="45" customWidth="1"/>
    <col min="9986" max="9986" width="8.42578125" style="45" customWidth="1"/>
    <col min="9987" max="9987" width="8.140625" style="45" customWidth="1"/>
    <col min="9988" max="9989" width="7.7109375" style="45" customWidth="1"/>
    <col min="9990" max="9990" width="8.85546875" style="45" customWidth="1"/>
    <col min="9991" max="9992" width="8.42578125" style="45" bestFit="1" customWidth="1"/>
    <col min="9993" max="9993" width="7.7109375" style="45" customWidth="1"/>
    <col min="9994" max="9994" width="8.85546875" style="45" customWidth="1"/>
    <col min="9995" max="9997" width="7.710937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2" width="8.42578125" style="45" customWidth="1"/>
    <col min="10243" max="10243" width="8.140625" style="45" customWidth="1"/>
    <col min="10244" max="10245" width="7.7109375" style="45" customWidth="1"/>
    <col min="10246" max="10246" width="8.85546875" style="45" customWidth="1"/>
    <col min="10247" max="10248" width="8.42578125" style="45" bestFit="1" customWidth="1"/>
    <col min="10249" max="10249" width="7.7109375" style="45" customWidth="1"/>
    <col min="10250" max="10250" width="8.85546875" style="45" customWidth="1"/>
    <col min="10251" max="10253" width="7.710937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8" width="8.42578125" style="45" customWidth="1"/>
    <col min="10499" max="10499" width="8.140625" style="45" customWidth="1"/>
    <col min="10500" max="10501" width="7.7109375" style="45" customWidth="1"/>
    <col min="10502" max="10502" width="8.85546875" style="45" customWidth="1"/>
    <col min="10503" max="10504" width="8.42578125" style="45" bestFit="1" customWidth="1"/>
    <col min="10505" max="10505" width="7.7109375" style="45" customWidth="1"/>
    <col min="10506" max="10506" width="8.85546875" style="45" customWidth="1"/>
    <col min="10507" max="10509" width="7.710937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4" width="8.42578125" style="45" customWidth="1"/>
    <col min="10755" max="10755" width="8.140625" style="45" customWidth="1"/>
    <col min="10756" max="10757" width="7.7109375" style="45" customWidth="1"/>
    <col min="10758" max="10758" width="8.85546875" style="45" customWidth="1"/>
    <col min="10759" max="10760" width="8.42578125" style="45" bestFit="1" customWidth="1"/>
    <col min="10761" max="10761" width="7.7109375" style="45" customWidth="1"/>
    <col min="10762" max="10762" width="8.85546875" style="45" customWidth="1"/>
    <col min="10763" max="10765" width="7.710937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0" width="8.42578125" style="45" customWidth="1"/>
    <col min="11011" max="11011" width="8.140625" style="45" customWidth="1"/>
    <col min="11012" max="11013" width="7.7109375" style="45" customWidth="1"/>
    <col min="11014" max="11014" width="8.85546875" style="45" customWidth="1"/>
    <col min="11015" max="11016" width="8.42578125" style="45" bestFit="1" customWidth="1"/>
    <col min="11017" max="11017" width="7.7109375" style="45" customWidth="1"/>
    <col min="11018" max="11018" width="8.85546875" style="45" customWidth="1"/>
    <col min="11019" max="11021" width="7.710937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6" width="8.42578125" style="45" customWidth="1"/>
    <col min="11267" max="11267" width="8.140625" style="45" customWidth="1"/>
    <col min="11268" max="11269" width="7.7109375" style="45" customWidth="1"/>
    <col min="11270" max="11270" width="8.85546875" style="45" customWidth="1"/>
    <col min="11271" max="11272" width="8.42578125" style="45" bestFit="1" customWidth="1"/>
    <col min="11273" max="11273" width="7.7109375" style="45" customWidth="1"/>
    <col min="11274" max="11274" width="8.85546875" style="45" customWidth="1"/>
    <col min="11275" max="11277" width="7.710937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2" width="8.42578125" style="45" customWidth="1"/>
    <col min="11523" max="11523" width="8.140625" style="45" customWidth="1"/>
    <col min="11524" max="11525" width="7.7109375" style="45" customWidth="1"/>
    <col min="11526" max="11526" width="8.85546875" style="45" customWidth="1"/>
    <col min="11527" max="11528" width="8.42578125" style="45" bestFit="1" customWidth="1"/>
    <col min="11529" max="11529" width="7.7109375" style="45" customWidth="1"/>
    <col min="11530" max="11530" width="8.85546875" style="45" customWidth="1"/>
    <col min="11531" max="11533" width="7.710937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8" width="8.42578125" style="45" customWidth="1"/>
    <col min="11779" max="11779" width="8.140625" style="45" customWidth="1"/>
    <col min="11780" max="11781" width="7.7109375" style="45" customWidth="1"/>
    <col min="11782" max="11782" width="8.85546875" style="45" customWidth="1"/>
    <col min="11783" max="11784" width="8.42578125" style="45" bestFit="1" customWidth="1"/>
    <col min="11785" max="11785" width="7.7109375" style="45" customWidth="1"/>
    <col min="11786" max="11786" width="8.85546875" style="45" customWidth="1"/>
    <col min="11787" max="11789" width="7.710937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4" width="8.42578125" style="45" customWidth="1"/>
    <col min="12035" max="12035" width="8.140625" style="45" customWidth="1"/>
    <col min="12036" max="12037" width="7.7109375" style="45" customWidth="1"/>
    <col min="12038" max="12038" width="8.85546875" style="45" customWidth="1"/>
    <col min="12039" max="12040" width="8.42578125" style="45" bestFit="1" customWidth="1"/>
    <col min="12041" max="12041" width="7.7109375" style="45" customWidth="1"/>
    <col min="12042" max="12042" width="8.85546875" style="45" customWidth="1"/>
    <col min="12043" max="12045" width="7.710937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0" width="8.42578125" style="45" customWidth="1"/>
    <col min="12291" max="12291" width="8.140625" style="45" customWidth="1"/>
    <col min="12292" max="12293" width="7.7109375" style="45" customWidth="1"/>
    <col min="12294" max="12294" width="8.85546875" style="45" customWidth="1"/>
    <col min="12295" max="12296" width="8.42578125" style="45" bestFit="1" customWidth="1"/>
    <col min="12297" max="12297" width="7.7109375" style="45" customWidth="1"/>
    <col min="12298" max="12298" width="8.85546875" style="45" customWidth="1"/>
    <col min="12299" max="12301" width="7.710937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6" width="8.42578125" style="45" customWidth="1"/>
    <col min="12547" max="12547" width="8.140625" style="45" customWidth="1"/>
    <col min="12548" max="12549" width="7.7109375" style="45" customWidth="1"/>
    <col min="12550" max="12550" width="8.85546875" style="45" customWidth="1"/>
    <col min="12551" max="12552" width="8.42578125" style="45" bestFit="1" customWidth="1"/>
    <col min="12553" max="12553" width="7.7109375" style="45" customWidth="1"/>
    <col min="12554" max="12554" width="8.85546875" style="45" customWidth="1"/>
    <col min="12555" max="12557" width="7.710937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2" width="8.42578125" style="45" customWidth="1"/>
    <col min="12803" max="12803" width="8.140625" style="45" customWidth="1"/>
    <col min="12804" max="12805" width="7.7109375" style="45" customWidth="1"/>
    <col min="12806" max="12806" width="8.85546875" style="45" customWidth="1"/>
    <col min="12807" max="12808" width="8.42578125" style="45" bestFit="1" customWidth="1"/>
    <col min="12809" max="12809" width="7.7109375" style="45" customWidth="1"/>
    <col min="12810" max="12810" width="8.85546875" style="45" customWidth="1"/>
    <col min="12811" max="12813" width="7.710937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8" width="8.42578125" style="45" customWidth="1"/>
    <col min="13059" max="13059" width="8.140625" style="45" customWidth="1"/>
    <col min="13060" max="13061" width="7.7109375" style="45" customWidth="1"/>
    <col min="13062" max="13062" width="8.85546875" style="45" customWidth="1"/>
    <col min="13063" max="13064" width="8.42578125" style="45" bestFit="1" customWidth="1"/>
    <col min="13065" max="13065" width="7.7109375" style="45" customWidth="1"/>
    <col min="13066" max="13066" width="8.85546875" style="45" customWidth="1"/>
    <col min="13067" max="13069" width="7.710937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4" width="8.42578125" style="45" customWidth="1"/>
    <col min="13315" max="13315" width="8.140625" style="45" customWidth="1"/>
    <col min="13316" max="13317" width="7.7109375" style="45" customWidth="1"/>
    <col min="13318" max="13318" width="8.85546875" style="45" customWidth="1"/>
    <col min="13319" max="13320" width="8.42578125" style="45" bestFit="1" customWidth="1"/>
    <col min="13321" max="13321" width="7.7109375" style="45" customWidth="1"/>
    <col min="13322" max="13322" width="8.85546875" style="45" customWidth="1"/>
    <col min="13323" max="13325" width="7.710937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0" width="8.42578125" style="45" customWidth="1"/>
    <col min="13571" max="13571" width="8.140625" style="45" customWidth="1"/>
    <col min="13572" max="13573" width="7.7109375" style="45" customWidth="1"/>
    <col min="13574" max="13574" width="8.85546875" style="45" customWidth="1"/>
    <col min="13575" max="13576" width="8.42578125" style="45" bestFit="1" customWidth="1"/>
    <col min="13577" max="13577" width="7.7109375" style="45" customWidth="1"/>
    <col min="13578" max="13578" width="8.85546875" style="45" customWidth="1"/>
    <col min="13579" max="13581" width="7.710937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6" width="8.42578125" style="45" customWidth="1"/>
    <col min="13827" max="13827" width="8.140625" style="45" customWidth="1"/>
    <col min="13828" max="13829" width="7.7109375" style="45" customWidth="1"/>
    <col min="13830" max="13830" width="8.85546875" style="45" customWidth="1"/>
    <col min="13831" max="13832" width="8.42578125" style="45" bestFit="1" customWidth="1"/>
    <col min="13833" max="13833" width="7.7109375" style="45" customWidth="1"/>
    <col min="13834" max="13834" width="8.85546875" style="45" customWidth="1"/>
    <col min="13835" max="13837" width="7.710937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2" width="8.42578125" style="45" customWidth="1"/>
    <col min="14083" max="14083" width="8.140625" style="45" customWidth="1"/>
    <col min="14084" max="14085" width="7.7109375" style="45" customWidth="1"/>
    <col min="14086" max="14086" width="8.85546875" style="45" customWidth="1"/>
    <col min="14087" max="14088" width="8.42578125" style="45" bestFit="1" customWidth="1"/>
    <col min="14089" max="14089" width="7.7109375" style="45" customWidth="1"/>
    <col min="14090" max="14090" width="8.85546875" style="45" customWidth="1"/>
    <col min="14091" max="14093" width="7.710937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8" width="8.42578125" style="45" customWidth="1"/>
    <col min="14339" max="14339" width="8.140625" style="45" customWidth="1"/>
    <col min="14340" max="14341" width="7.7109375" style="45" customWidth="1"/>
    <col min="14342" max="14342" width="8.85546875" style="45" customWidth="1"/>
    <col min="14343" max="14344" width="8.42578125" style="45" bestFit="1" customWidth="1"/>
    <col min="14345" max="14345" width="7.7109375" style="45" customWidth="1"/>
    <col min="14346" max="14346" width="8.85546875" style="45" customWidth="1"/>
    <col min="14347" max="14349" width="7.710937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4" width="8.42578125" style="45" customWidth="1"/>
    <col min="14595" max="14595" width="8.140625" style="45" customWidth="1"/>
    <col min="14596" max="14597" width="7.7109375" style="45" customWidth="1"/>
    <col min="14598" max="14598" width="8.85546875" style="45" customWidth="1"/>
    <col min="14599" max="14600" width="8.42578125" style="45" bestFit="1" customWidth="1"/>
    <col min="14601" max="14601" width="7.7109375" style="45" customWidth="1"/>
    <col min="14602" max="14602" width="8.85546875" style="45" customWidth="1"/>
    <col min="14603" max="14605" width="7.710937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0" width="8.42578125" style="45" customWidth="1"/>
    <col min="14851" max="14851" width="8.140625" style="45" customWidth="1"/>
    <col min="14852" max="14853" width="7.7109375" style="45" customWidth="1"/>
    <col min="14854" max="14854" width="8.85546875" style="45" customWidth="1"/>
    <col min="14855" max="14856" width="8.42578125" style="45" bestFit="1" customWidth="1"/>
    <col min="14857" max="14857" width="7.7109375" style="45" customWidth="1"/>
    <col min="14858" max="14858" width="8.85546875" style="45" customWidth="1"/>
    <col min="14859" max="14861" width="7.710937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6" width="8.42578125" style="45" customWidth="1"/>
    <col min="15107" max="15107" width="8.140625" style="45" customWidth="1"/>
    <col min="15108" max="15109" width="7.7109375" style="45" customWidth="1"/>
    <col min="15110" max="15110" width="8.85546875" style="45" customWidth="1"/>
    <col min="15111" max="15112" width="8.42578125" style="45" bestFit="1" customWidth="1"/>
    <col min="15113" max="15113" width="7.7109375" style="45" customWidth="1"/>
    <col min="15114" max="15114" width="8.85546875" style="45" customWidth="1"/>
    <col min="15115" max="15117" width="7.710937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2" width="8.42578125" style="45" customWidth="1"/>
    <col min="15363" max="15363" width="8.140625" style="45" customWidth="1"/>
    <col min="15364" max="15365" width="7.7109375" style="45" customWidth="1"/>
    <col min="15366" max="15366" width="8.85546875" style="45" customWidth="1"/>
    <col min="15367" max="15368" width="8.42578125" style="45" bestFit="1" customWidth="1"/>
    <col min="15369" max="15369" width="7.7109375" style="45" customWidth="1"/>
    <col min="15370" max="15370" width="8.85546875" style="45" customWidth="1"/>
    <col min="15371" max="15373" width="7.710937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8" width="8.42578125" style="45" customWidth="1"/>
    <col min="15619" max="15619" width="8.140625" style="45" customWidth="1"/>
    <col min="15620" max="15621" width="7.7109375" style="45" customWidth="1"/>
    <col min="15622" max="15622" width="8.85546875" style="45" customWidth="1"/>
    <col min="15623" max="15624" width="8.42578125" style="45" bestFit="1" customWidth="1"/>
    <col min="15625" max="15625" width="7.7109375" style="45" customWidth="1"/>
    <col min="15626" max="15626" width="8.85546875" style="45" customWidth="1"/>
    <col min="15627" max="15629" width="7.710937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4" width="8.42578125" style="45" customWidth="1"/>
    <col min="15875" max="15875" width="8.140625" style="45" customWidth="1"/>
    <col min="15876" max="15877" width="7.7109375" style="45" customWidth="1"/>
    <col min="15878" max="15878" width="8.85546875" style="45" customWidth="1"/>
    <col min="15879" max="15880" width="8.42578125" style="45" bestFit="1" customWidth="1"/>
    <col min="15881" max="15881" width="7.7109375" style="45" customWidth="1"/>
    <col min="15882" max="15882" width="8.85546875" style="45" customWidth="1"/>
    <col min="15883" max="15885" width="7.710937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0" width="8.42578125" style="45" customWidth="1"/>
    <col min="16131" max="16131" width="8.140625" style="45" customWidth="1"/>
    <col min="16132" max="16133" width="7.7109375" style="45" customWidth="1"/>
    <col min="16134" max="16134" width="8.85546875" style="45" customWidth="1"/>
    <col min="16135" max="16136" width="8.42578125" style="45" bestFit="1" customWidth="1"/>
    <col min="16137" max="16137" width="7.7109375" style="45" customWidth="1"/>
    <col min="16138" max="16138" width="8.85546875" style="45" customWidth="1"/>
    <col min="16139" max="16141" width="7.7109375" style="45" customWidth="1"/>
    <col min="16142" max="16142" width="25.7109375" style="45" customWidth="1"/>
    <col min="16143" max="16384" width="9.140625" style="45"/>
  </cols>
  <sheetData>
    <row r="1" spans="1:14" ht="19.5" customHeight="1" x14ac:dyDescent="0.2">
      <c r="A1" s="1242" t="s">
        <v>667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</row>
    <row r="2" spans="1:14" ht="15.75" x14ac:dyDescent="0.2">
      <c r="A2" s="1244" t="s">
        <v>790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  <c r="L2" s="1244"/>
      <c r="M2" s="1244"/>
      <c r="N2" s="1244"/>
    </row>
    <row r="3" spans="1:14" ht="15.75" x14ac:dyDescent="0.2">
      <c r="A3" s="1244" t="s">
        <v>1248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  <c r="L3" s="1244"/>
      <c r="M3" s="1244"/>
      <c r="N3" s="1244"/>
    </row>
    <row r="4" spans="1:14" s="1000" customFormat="1" ht="27.75" customHeight="1" x14ac:dyDescent="0.25">
      <c r="A4" s="997" t="s">
        <v>139</v>
      </c>
      <c r="B4" s="998"/>
      <c r="C4" s="998"/>
      <c r="D4" s="998"/>
      <c r="E4" s="998"/>
      <c r="F4" s="998"/>
      <c r="G4" s="998"/>
      <c r="H4" s="998"/>
      <c r="I4" s="998"/>
      <c r="J4" s="998"/>
      <c r="K4" s="998"/>
      <c r="L4" s="998"/>
      <c r="M4" s="998"/>
      <c r="N4" s="999" t="s">
        <v>49</v>
      </c>
    </row>
    <row r="5" spans="1:14" ht="21" customHeight="1" thickBot="1" x14ac:dyDescent="0.25">
      <c r="A5" s="1283" t="s">
        <v>950</v>
      </c>
      <c r="B5" s="1302" t="s">
        <v>819</v>
      </c>
      <c r="C5" s="1303"/>
      <c r="D5" s="1303"/>
      <c r="E5" s="1304"/>
      <c r="F5" s="1296" t="s">
        <v>820</v>
      </c>
      <c r="G5" s="1296"/>
      <c r="H5" s="1296"/>
      <c r="I5" s="1296"/>
      <c r="J5" s="1296" t="s">
        <v>865</v>
      </c>
      <c r="K5" s="1296"/>
      <c r="L5" s="1296"/>
      <c r="M5" s="1296"/>
      <c r="N5" s="1287" t="s">
        <v>1146</v>
      </c>
    </row>
    <row r="6" spans="1:14" ht="37.5" customHeight="1" x14ac:dyDescent="0.2">
      <c r="A6" s="1284"/>
      <c r="B6" s="540" t="s">
        <v>788</v>
      </c>
      <c r="C6" s="504" t="s">
        <v>404</v>
      </c>
      <c r="D6" s="505" t="s">
        <v>777</v>
      </c>
      <c r="E6" s="505" t="s">
        <v>776</v>
      </c>
      <c r="F6" s="540" t="s">
        <v>788</v>
      </c>
      <c r="G6" s="504" t="s">
        <v>404</v>
      </c>
      <c r="H6" s="505" t="s">
        <v>777</v>
      </c>
      <c r="I6" s="505" t="s">
        <v>776</v>
      </c>
      <c r="J6" s="540" t="s">
        <v>788</v>
      </c>
      <c r="K6" s="504" t="s">
        <v>404</v>
      </c>
      <c r="L6" s="505" t="s">
        <v>777</v>
      </c>
      <c r="M6" s="505" t="s">
        <v>776</v>
      </c>
      <c r="N6" s="1288"/>
    </row>
    <row r="7" spans="1:14" ht="24.95" customHeight="1" thickBot="1" x14ac:dyDescent="0.25">
      <c r="A7" s="986">
        <v>2009</v>
      </c>
      <c r="B7" s="1158">
        <f>E7/D7*100</f>
        <v>104.5674664318732</v>
      </c>
      <c r="C7" s="612">
        <f t="shared" ref="C7:C9" si="0">E7+D7</f>
        <v>18587</v>
      </c>
      <c r="D7" s="612">
        <f t="shared" ref="D7:E16" si="1">L7+H7</f>
        <v>9086</v>
      </c>
      <c r="E7" s="612">
        <f t="shared" si="1"/>
        <v>9501</v>
      </c>
      <c r="F7" s="1158">
        <f t="shared" ref="F7:F12" si="2">I7/H7*100</f>
        <v>105.17817371937639</v>
      </c>
      <c r="G7" s="612">
        <f t="shared" ref="G7:G13" si="3">I7+H7</f>
        <v>11055</v>
      </c>
      <c r="H7" s="1159">
        <v>5388</v>
      </c>
      <c r="I7" s="1159">
        <v>5667</v>
      </c>
      <c r="J7" s="1158">
        <f t="shared" ref="J7:J12" si="4">M7/L7*100</f>
        <v>103.67766360194699</v>
      </c>
      <c r="K7" s="612">
        <f t="shared" ref="K7:K13" si="5">M7+L7</f>
        <v>7532</v>
      </c>
      <c r="L7" s="1159">
        <v>3698</v>
      </c>
      <c r="M7" s="1159">
        <v>3834</v>
      </c>
      <c r="N7" s="991">
        <v>2009</v>
      </c>
    </row>
    <row r="8" spans="1:14" ht="24.95" customHeight="1" thickBot="1" x14ac:dyDescent="0.25">
      <c r="A8" s="41">
        <v>2010</v>
      </c>
      <c r="B8" s="546">
        <f t="shared" ref="B8:B12" si="6">E8/D8*100</f>
        <v>103.58520062532568</v>
      </c>
      <c r="C8" s="179">
        <f t="shared" si="0"/>
        <v>19534</v>
      </c>
      <c r="D8" s="179">
        <f t="shared" si="1"/>
        <v>9595</v>
      </c>
      <c r="E8" s="179">
        <f t="shared" si="1"/>
        <v>9939</v>
      </c>
      <c r="F8" s="546">
        <f t="shared" si="2"/>
        <v>107.19563687543983</v>
      </c>
      <c r="G8" s="179">
        <f t="shared" si="3"/>
        <v>11777</v>
      </c>
      <c r="H8" s="180">
        <v>5684</v>
      </c>
      <c r="I8" s="180">
        <v>6093</v>
      </c>
      <c r="J8" s="546">
        <f t="shared" si="4"/>
        <v>98.338020966504729</v>
      </c>
      <c r="K8" s="179">
        <f t="shared" si="5"/>
        <v>7757</v>
      </c>
      <c r="L8" s="180">
        <v>3911</v>
      </c>
      <c r="M8" s="180">
        <v>3846</v>
      </c>
      <c r="N8" s="172">
        <v>2010</v>
      </c>
    </row>
    <row r="9" spans="1:14" ht="24.95" customHeight="1" thickBot="1" x14ac:dyDescent="0.25">
      <c r="A9" s="541">
        <v>2011</v>
      </c>
      <c r="B9" s="545">
        <f>E9/D9*100</f>
        <v>103.62176977290525</v>
      </c>
      <c r="C9" s="542">
        <f t="shared" si="0"/>
        <v>20802</v>
      </c>
      <c r="D9" s="542">
        <f t="shared" si="1"/>
        <v>10216</v>
      </c>
      <c r="E9" s="542">
        <f t="shared" si="1"/>
        <v>10586</v>
      </c>
      <c r="F9" s="545">
        <f t="shared" si="2"/>
        <v>104.69851213782302</v>
      </c>
      <c r="G9" s="542">
        <f t="shared" si="3"/>
        <v>13070</v>
      </c>
      <c r="H9" s="543">
        <v>6385</v>
      </c>
      <c r="I9" s="543">
        <v>6685</v>
      </c>
      <c r="J9" s="545">
        <f t="shared" si="4"/>
        <v>101.82719916470894</v>
      </c>
      <c r="K9" s="542">
        <f>M9+L9</f>
        <v>7732</v>
      </c>
      <c r="L9" s="543">
        <v>3831</v>
      </c>
      <c r="M9" s="543">
        <v>3901</v>
      </c>
      <c r="N9" s="544">
        <v>2011</v>
      </c>
    </row>
    <row r="10" spans="1:14" ht="24.95" customHeight="1" thickBot="1" x14ac:dyDescent="0.25">
      <c r="A10" s="41">
        <v>2012</v>
      </c>
      <c r="B10" s="546">
        <f t="shared" si="6"/>
        <v>103.54371201496026</v>
      </c>
      <c r="C10" s="179">
        <f>E10+D10</f>
        <v>21769</v>
      </c>
      <c r="D10" s="179">
        <f t="shared" si="1"/>
        <v>10695</v>
      </c>
      <c r="E10" s="179">
        <f t="shared" si="1"/>
        <v>11074</v>
      </c>
      <c r="F10" s="546">
        <f t="shared" si="2"/>
        <v>103.1433361274099</v>
      </c>
      <c r="G10" s="179">
        <f>I10+H10</f>
        <v>14541</v>
      </c>
      <c r="H10" s="180">
        <v>7158</v>
      </c>
      <c r="I10" s="180">
        <v>7383</v>
      </c>
      <c r="J10" s="546">
        <f t="shared" si="4"/>
        <v>104.35397229290359</v>
      </c>
      <c r="K10" s="179">
        <f t="shared" si="5"/>
        <v>7228</v>
      </c>
      <c r="L10" s="180">
        <v>3537</v>
      </c>
      <c r="M10" s="180">
        <v>3691</v>
      </c>
      <c r="N10" s="172">
        <v>2012</v>
      </c>
    </row>
    <row r="11" spans="1:14" ht="24.95" customHeight="1" thickBot="1" x14ac:dyDescent="0.25">
      <c r="A11" s="541">
        <v>2013</v>
      </c>
      <c r="B11" s="545">
        <f t="shared" si="6"/>
        <v>104.64106276079366</v>
      </c>
      <c r="C11" s="542">
        <f>E11+D11</f>
        <v>24031</v>
      </c>
      <c r="D11" s="542">
        <f t="shared" si="1"/>
        <v>11743</v>
      </c>
      <c r="E11" s="542">
        <f t="shared" si="1"/>
        <v>12288</v>
      </c>
      <c r="F11" s="545">
        <f t="shared" si="2"/>
        <v>104.17251499298202</v>
      </c>
      <c r="G11" s="542">
        <f t="shared" si="3"/>
        <v>16001</v>
      </c>
      <c r="H11" s="543">
        <v>7837</v>
      </c>
      <c r="I11" s="543">
        <v>8164</v>
      </c>
      <c r="J11" s="545">
        <f t="shared" si="4"/>
        <v>105.58115719406042</v>
      </c>
      <c r="K11" s="542">
        <f t="shared" si="5"/>
        <v>8030</v>
      </c>
      <c r="L11" s="543">
        <v>3906</v>
      </c>
      <c r="M11" s="543">
        <v>4124</v>
      </c>
      <c r="N11" s="544">
        <v>2013</v>
      </c>
    </row>
    <row r="12" spans="1:14" ht="24.95" customHeight="1" thickBot="1" x14ac:dyDescent="0.25">
      <c r="A12" s="41">
        <v>2014</v>
      </c>
      <c r="B12" s="546">
        <f t="shared" si="6"/>
        <v>104.0398406374502</v>
      </c>
      <c r="C12" s="179">
        <f>E12+D12</f>
        <v>25607</v>
      </c>
      <c r="D12" s="179">
        <f t="shared" si="1"/>
        <v>12550</v>
      </c>
      <c r="E12" s="179">
        <f t="shared" si="1"/>
        <v>13057</v>
      </c>
      <c r="F12" s="546">
        <f t="shared" si="2"/>
        <v>103.10874841095574</v>
      </c>
      <c r="G12" s="179">
        <f t="shared" si="3"/>
        <v>17575</v>
      </c>
      <c r="H12" s="180">
        <v>8653</v>
      </c>
      <c r="I12" s="180">
        <v>8922</v>
      </c>
      <c r="J12" s="546">
        <f t="shared" si="4"/>
        <v>106.1072619964075</v>
      </c>
      <c r="K12" s="179">
        <f>M12+L12</f>
        <v>8032</v>
      </c>
      <c r="L12" s="180">
        <v>3897</v>
      </c>
      <c r="M12" s="180">
        <v>4135</v>
      </c>
      <c r="N12" s="172">
        <v>2014</v>
      </c>
    </row>
    <row r="13" spans="1:14" ht="24.95" customHeight="1" thickBot="1" x14ac:dyDescent="0.25">
      <c r="A13" s="541">
        <v>2015</v>
      </c>
      <c r="B13" s="545">
        <f>E13/D13*100</f>
        <v>104.51484542393634</v>
      </c>
      <c r="C13" s="542">
        <f>E13+D13</f>
        <v>26726</v>
      </c>
      <c r="D13" s="542">
        <f t="shared" si="1"/>
        <v>13068</v>
      </c>
      <c r="E13" s="542">
        <f t="shared" si="1"/>
        <v>13658</v>
      </c>
      <c r="F13" s="545">
        <f>I13/H13*100</f>
        <v>104.57218954611032</v>
      </c>
      <c r="G13" s="542">
        <f t="shared" si="3"/>
        <v>18434</v>
      </c>
      <c r="H13" s="543">
        <v>9011</v>
      </c>
      <c r="I13" s="543">
        <v>9423</v>
      </c>
      <c r="J13" s="545">
        <f>M13/L13*100</f>
        <v>104.38747843233918</v>
      </c>
      <c r="K13" s="542">
        <f t="shared" si="5"/>
        <v>8292</v>
      </c>
      <c r="L13" s="543">
        <v>4057</v>
      </c>
      <c r="M13" s="543">
        <v>4235</v>
      </c>
      <c r="N13" s="544">
        <v>2015</v>
      </c>
    </row>
    <row r="14" spans="1:14" ht="24.95" customHeight="1" thickBot="1" x14ac:dyDescent="0.25">
      <c r="A14" s="41">
        <v>2016</v>
      </c>
      <c r="B14" s="546">
        <f>E14/D14*100</f>
        <v>102.79451642060862</v>
      </c>
      <c r="C14" s="179">
        <f>SUM(E14)+(D14)</f>
        <v>26923</v>
      </c>
      <c r="D14" s="179">
        <f>L14+H14</f>
        <v>13276</v>
      </c>
      <c r="E14" s="179">
        <f t="shared" si="1"/>
        <v>13647</v>
      </c>
      <c r="F14" s="546">
        <f>I14/H14*100</f>
        <v>103.02640051513201</v>
      </c>
      <c r="G14" s="179">
        <f>SUM(I14)+(H14)</f>
        <v>18918</v>
      </c>
      <c r="H14" s="180">
        <v>9318</v>
      </c>
      <c r="I14" s="180">
        <v>9600</v>
      </c>
      <c r="J14" s="546">
        <f>M14/L14*100</f>
        <v>102.24861040929763</v>
      </c>
      <c r="K14" s="179">
        <f>SUM(M14)+(L14)</f>
        <v>8005</v>
      </c>
      <c r="L14" s="180">
        <v>3958</v>
      </c>
      <c r="M14" s="180">
        <v>4047</v>
      </c>
      <c r="N14" s="172">
        <v>2016</v>
      </c>
    </row>
    <row r="15" spans="1:14" ht="24.95" customHeight="1" thickBot="1" x14ac:dyDescent="0.25">
      <c r="A15" s="541">
        <v>2017</v>
      </c>
      <c r="B15" s="545">
        <f>E15/D15*100</f>
        <v>104.93500771094955</v>
      </c>
      <c r="C15" s="542">
        <f>SUM(E15)+(D15)</f>
        <v>27906</v>
      </c>
      <c r="D15" s="542">
        <f t="shared" ref="D15" si="7">L15+H15</f>
        <v>13617</v>
      </c>
      <c r="E15" s="542">
        <f t="shared" ref="E15" si="8">M15+I15</f>
        <v>14289</v>
      </c>
      <c r="F15" s="545">
        <f>I15/H15*100</f>
        <v>104.54964648017216</v>
      </c>
      <c r="G15" s="542">
        <f>SUM(I15)+(H15)</f>
        <v>19962</v>
      </c>
      <c r="H15" s="543">
        <v>9759</v>
      </c>
      <c r="I15" s="543">
        <v>10203</v>
      </c>
      <c r="J15" s="545">
        <f>M15/L15*100</f>
        <v>105.90979782270607</v>
      </c>
      <c r="K15" s="542">
        <f>SUM(M15)+(L15)</f>
        <v>7944</v>
      </c>
      <c r="L15" s="543">
        <v>3858</v>
      </c>
      <c r="M15" s="543">
        <v>4086</v>
      </c>
      <c r="N15" s="544">
        <v>2017</v>
      </c>
    </row>
    <row r="16" spans="1:14" ht="24.95" customHeight="1" x14ac:dyDescent="0.2">
      <c r="A16" s="43">
        <v>2018</v>
      </c>
      <c r="B16" s="547">
        <f>E16/D16*100</f>
        <v>102.11227266217958</v>
      </c>
      <c r="C16" s="182">
        <f>SUM(E16)+(D16)</f>
        <v>28227</v>
      </c>
      <c r="D16" s="182">
        <f t="shared" si="1"/>
        <v>13966</v>
      </c>
      <c r="E16" s="182">
        <f t="shared" si="1"/>
        <v>14261</v>
      </c>
      <c r="F16" s="547">
        <f>I16/H16*100</f>
        <v>102.12787113453317</v>
      </c>
      <c r="G16" s="182">
        <f>SUM(I16)+(H16)</f>
        <v>20328</v>
      </c>
      <c r="H16" s="183">
        <v>10057</v>
      </c>
      <c r="I16" s="183">
        <v>10271</v>
      </c>
      <c r="J16" s="547">
        <f>M16/L16*100</f>
        <v>102.07214121258635</v>
      </c>
      <c r="K16" s="182">
        <f>SUM(M16)+(L16)</f>
        <v>7899</v>
      </c>
      <c r="L16" s="183">
        <v>3909</v>
      </c>
      <c r="M16" s="183">
        <v>3990</v>
      </c>
      <c r="N16" s="173">
        <v>2018</v>
      </c>
    </row>
    <row r="17" spans="1:14" x14ac:dyDescent="0.2">
      <c r="A17" s="1305" t="s">
        <v>787</v>
      </c>
      <c r="B17" s="1305"/>
      <c r="C17" s="1305"/>
      <c r="D17" s="1305"/>
      <c r="E17" s="333"/>
      <c r="F17" s="333"/>
      <c r="G17" s="333"/>
      <c r="H17" s="333"/>
      <c r="I17" s="333"/>
      <c r="J17" s="333"/>
      <c r="K17" s="333"/>
      <c r="L17" s="1301" t="s">
        <v>789</v>
      </c>
      <c r="M17" s="1301"/>
      <c r="N17" s="1301"/>
    </row>
    <row r="18" spans="1:14" x14ac:dyDescent="0.2">
      <c r="B18" s="13"/>
      <c r="C18" s="14"/>
      <c r="D18" s="14"/>
      <c r="E18" s="14"/>
      <c r="F18" s="13"/>
      <c r="G18" s="13"/>
      <c r="H18" s="13"/>
      <c r="I18" s="13"/>
      <c r="J18" s="13"/>
      <c r="K18" s="13"/>
      <c r="L18" s="13"/>
      <c r="M18" s="14"/>
    </row>
    <row r="19" spans="1:14" ht="12.75" customHeight="1" x14ac:dyDescent="0.2">
      <c r="A19" s="45"/>
      <c r="B19" s="45"/>
      <c r="C19" s="45"/>
      <c r="D19" s="45"/>
      <c r="E19" s="45"/>
      <c r="F19" s="13"/>
      <c r="G19" s="13"/>
      <c r="H19" s="13"/>
      <c r="I19" s="13"/>
      <c r="J19" s="13"/>
      <c r="K19" s="13"/>
      <c r="L19" s="13"/>
      <c r="M19" s="45"/>
      <c r="N19" s="45"/>
    </row>
    <row r="20" spans="1:14" ht="12.75" x14ac:dyDescent="0.2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ht="12.75" x14ac:dyDescent="0.2">
      <c r="A21" s="45"/>
      <c r="B21" s="45"/>
      <c r="C21" s="45"/>
      <c r="D21" s="45"/>
      <c r="E21" s="45"/>
      <c r="F21" s="45"/>
      <c r="G21" s="45"/>
      <c r="H21" s="305"/>
      <c r="I21" s="305"/>
      <c r="J21" s="45"/>
      <c r="K21" s="45"/>
      <c r="L21" s="305"/>
      <c r="M21" s="305"/>
      <c r="N21" s="45"/>
    </row>
    <row r="22" spans="1:14" ht="12.75" x14ac:dyDescent="0.2">
      <c r="A22" s="45"/>
      <c r="B22" s="45"/>
      <c r="C22" s="305"/>
      <c r="D22" s="305"/>
      <c r="E22" s="305"/>
      <c r="F22" s="45"/>
      <c r="G22" s="305"/>
      <c r="H22" s="305"/>
      <c r="I22" s="305"/>
      <c r="J22" s="305"/>
      <c r="K22" s="305"/>
      <c r="L22" s="305"/>
      <c r="M22" s="305"/>
      <c r="N22" s="45"/>
    </row>
    <row r="23" spans="1:14" ht="12.75" x14ac:dyDescent="0.2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ht="12.75" x14ac:dyDescent="0.2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1:14" ht="12.75" x14ac:dyDescent="0.2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ht="12.75" x14ac:dyDescent="0.2">
      <c r="A26" s="45"/>
      <c r="B26" s="45"/>
      <c r="C26" s="45"/>
      <c r="D26" s="45"/>
      <c r="E26" s="45"/>
      <c r="F26" s="45"/>
      <c r="G26" s="45"/>
      <c r="H26" s="45"/>
      <c r="I26" s="1194"/>
      <c r="J26" s="1194"/>
      <c r="K26" s="45"/>
      <c r="L26" s="1194"/>
      <c r="M26" s="45"/>
      <c r="N26" s="45"/>
    </row>
    <row r="27" spans="1:14" ht="12.75" x14ac:dyDescent="0.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12.75" x14ac:dyDescent="0.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12.75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12.75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16"/>
  <sheetViews>
    <sheetView view="pageBreakPreview" zoomScaleNormal="100" zoomScaleSheetLayoutView="100" workbookViewId="0">
      <selection activeCell="B16" sqref="B16"/>
    </sheetView>
  </sheetViews>
  <sheetFormatPr defaultRowHeight="15" x14ac:dyDescent="0.2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9.42578125" style="3" bestFit="1" customWidth="1"/>
    <col min="10" max="10" width="9.42578125" style="3" customWidth="1"/>
    <col min="11" max="11" width="7.42578125" style="3" bestFit="1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 x14ac:dyDescent="0.2">
      <c r="A1" s="1300" t="s">
        <v>568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</row>
    <row r="2" spans="1:15" ht="15.75" x14ac:dyDescent="0.2">
      <c r="A2" s="1291" t="s">
        <v>423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</row>
    <row r="3" spans="1:15" ht="15.75" x14ac:dyDescent="0.2">
      <c r="A3" s="1291" t="s">
        <v>1248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</row>
    <row r="4" spans="1:15" ht="27.75" customHeight="1" x14ac:dyDescent="0.2">
      <c r="A4" s="328" t="s">
        <v>146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7" t="s">
        <v>61</v>
      </c>
    </row>
    <row r="5" spans="1:15" s="45" customFormat="1" ht="33" customHeight="1" thickBot="1" x14ac:dyDescent="0.25">
      <c r="A5" s="1306" t="s">
        <v>1211</v>
      </c>
      <c r="B5" s="1302" t="s">
        <v>819</v>
      </c>
      <c r="C5" s="1303"/>
      <c r="D5" s="1303"/>
      <c r="E5" s="1303"/>
      <c r="F5" s="1304"/>
      <c r="G5" s="1296" t="s">
        <v>820</v>
      </c>
      <c r="H5" s="1296"/>
      <c r="I5" s="1296"/>
      <c r="J5" s="1296"/>
      <c r="K5" s="1296" t="s">
        <v>865</v>
      </c>
      <c r="L5" s="1296"/>
      <c r="M5" s="1296"/>
      <c r="N5" s="1296"/>
      <c r="O5" s="1287" t="s">
        <v>1130</v>
      </c>
    </row>
    <row r="6" spans="1:15" s="45" customFormat="1" ht="38.25" customHeight="1" x14ac:dyDescent="0.2">
      <c r="A6" s="1307"/>
      <c r="B6" s="505" t="s">
        <v>404</v>
      </c>
      <c r="C6" s="505" t="s">
        <v>792</v>
      </c>
      <c r="D6" s="505" t="s">
        <v>777</v>
      </c>
      <c r="E6" s="505" t="s">
        <v>791</v>
      </c>
      <c r="F6" s="505" t="s">
        <v>776</v>
      </c>
      <c r="G6" s="505" t="s">
        <v>39</v>
      </c>
      <c r="H6" s="504" t="s">
        <v>404</v>
      </c>
      <c r="I6" s="505" t="s">
        <v>777</v>
      </c>
      <c r="J6" s="505" t="s">
        <v>776</v>
      </c>
      <c r="K6" s="505" t="s">
        <v>39</v>
      </c>
      <c r="L6" s="504" t="s">
        <v>404</v>
      </c>
      <c r="M6" s="505" t="s">
        <v>777</v>
      </c>
      <c r="N6" s="505" t="s">
        <v>776</v>
      </c>
      <c r="O6" s="1288"/>
    </row>
    <row r="7" spans="1:15" ht="24.95" customHeight="1" thickBot="1" x14ac:dyDescent="0.25">
      <c r="A7" s="986">
        <v>2009</v>
      </c>
      <c r="B7" s="987">
        <f t="shared" ref="B7:B11" si="0">SUM(L7+H7)</f>
        <v>18351</v>
      </c>
      <c r="C7" s="988">
        <f t="shared" ref="C7:C13" si="1">SUM(D7/B7*100)</f>
        <v>48.771184131654948</v>
      </c>
      <c r="D7" s="987">
        <f t="shared" ref="D7:D13" si="2">SUM(M7+I7)</f>
        <v>8950</v>
      </c>
      <c r="E7" s="988">
        <f t="shared" ref="E7:E13" si="3">SUM(F7/B7*100)</f>
        <v>51.228815868345045</v>
      </c>
      <c r="F7" s="987">
        <f t="shared" ref="F7:F13" si="4">SUM(N7+J7)</f>
        <v>9401</v>
      </c>
      <c r="G7" s="989">
        <f t="shared" ref="G7:G16" si="5">SUM(H7/B7*100)</f>
        <v>59.871396654133292</v>
      </c>
      <c r="H7" s="987">
        <f t="shared" ref="H7:H16" si="6">SUM(I7:J7)</f>
        <v>10987</v>
      </c>
      <c r="I7" s="990">
        <v>5342</v>
      </c>
      <c r="J7" s="990">
        <v>5645</v>
      </c>
      <c r="K7" s="989">
        <f t="shared" ref="K7:K12" si="7">SUM(L7/B7*100)</f>
        <v>40.128603345866708</v>
      </c>
      <c r="L7" s="987">
        <f t="shared" ref="L7:L12" si="8">SUM(M7:N7)</f>
        <v>7364</v>
      </c>
      <c r="M7" s="990">
        <v>3608</v>
      </c>
      <c r="N7" s="990">
        <v>3756</v>
      </c>
      <c r="O7" s="991">
        <v>2009</v>
      </c>
    </row>
    <row r="8" spans="1:15" ht="24.95" customHeight="1" thickBot="1" x14ac:dyDescent="0.25">
      <c r="A8" s="41">
        <v>2010</v>
      </c>
      <c r="B8" s="797">
        <f t="shared" si="0"/>
        <v>19504</v>
      </c>
      <c r="C8" s="798">
        <f t="shared" si="1"/>
        <v>49.107875307629207</v>
      </c>
      <c r="D8" s="797">
        <f>SUM(M8+I8)</f>
        <v>9578</v>
      </c>
      <c r="E8" s="798">
        <f t="shared" si="3"/>
        <v>50.8921246923708</v>
      </c>
      <c r="F8" s="797">
        <f t="shared" si="4"/>
        <v>9926</v>
      </c>
      <c r="G8" s="799">
        <f t="shared" si="5"/>
        <v>60.351722723543887</v>
      </c>
      <c r="H8" s="797">
        <f t="shared" si="6"/>
        <v>11771</v>
      </c>
      <c r="I8" s="800">
        <v>5681</v>
      </c>
      <c r="J8" s="800">
        <v>6090</v>
      </c>
      <c r="K8" s="799">
        <f t="shared" si="7"/>
        <v>39.648277276456113</v>
      </c>
      <c r="L8" s="797">
        <f t="shared" si="8"/>
        <v>7733</v>
      </c>
      <c r="M8" s="800">
        <v>3897</v>
      </c>
      <c r="N8" s="800">
        <v>3836</v>
      </c>
      <c r="O8" s="172">
        <v>2010</v>
      </c>
    </row>
    <row r="9" spans="1:15" ht="24.95" customHeight="1" thickBot="1" x14ac:dyDescent="0.25">
      <c r="A9" s="541">
        <v>2011</v>
      </c>
      <c r="B9" s="793">
        <f t="shared" si="0"/>
        <v>20623</v>
      </c>
      <c r="C9" s="794">
        <f t="shared" si="1"/>
        <v>49.149008388692238</v>
      </c>
      <c r="D9" s="793">
        <f>SUM(M9+I9)</f>
        <v>10136</v>
      </c>
      <c r="E9" s="794">
        <f t="shared" si="3"/>
        <v>50.850991611307762</v>
      </c>
      <c r="F9" s="793">
        <f>SUM(N9+J9)</f>
        <v>10487</v>
      </c>
      <c r="G9" s="795">
        <f>SUM(H9/B9*100)</f>
        <v>63.186733258982684</v>
      </c>
      <c r="H9" s="793">
        <f t="shared" si="6"/>
        <v>13031</v>
      </c>
      <c r="I9" s="796">
        <v>6366</v>
      </c>
      <c r="J9" s="796">
        <v>6665</v>
      </c>
      <c r="K9" s="795">
        <f t="shared" si="7"/>
        <v>36.813266741017308</v>
      </c>
      <c r="L9" s="793">
        <f t="shared" si="8"/>
        <v>7592</v>
      </c>
      <c r="M9" s="796">
        <v>3770</v>
      </c>
      <c r="N9" s="796">
        <v>3822</v>
      </c>
      <c r="O9" s="544">
        <v>2011</v>
      </c>
    </row>
    <row r="10" spans="1:15" ht="24.95" customHeight="1" thickBot="1" x14ac:dyDescent="0.25">
      <c r="A10" s="41">
        <v>2012</v>
      </c>
      <c r="B10" s="797">
        <f t="shared" si="0"/>
        <v>21423</v>
      </c>
      <c r="C10" s="798">
        <f t="shared" si="1"/>
        <v>49.166783363674554</v>
      </c>
      <c r="D10" s="797">
        <f t="shared" si="2"/>
        <v>10533</v>
      </c>
      <c r="E10" s="798">
        <f t="shared" si="3"/>
        <v>50.833216636325439</v>
      </c>
      <c r="F10" s="797">
        <f t="shared" si="4"/>
        <v>10890</v>
      </c>
      <c r="G10" s="799">
        <f t="shared" si="5"/>
        <v>67.544228165989821</v>
      </c>
      <c r="H10" s="797">
        <f t="shared" si="6"/>
        <v>14470</v>
      </c>
      <c r="I10" s="800">
        <v>7117</v>
      </c>
      <c r="J10" s="800">
        <v>7353</v>
      </c>
      <c r="K10" s="799">
        <f t="shared" si="7"/>
        <v>32.455771834010179</v>
      </c>
      <c r="L10" s="797">
        <f t="shared" si="8"/>
        <v>6953</v>
      </c>
      <c r="M10" s="800">
        <v>3416</v>
      </c>
      <c r="N10" s="800">
        <v>3537</v>
      </c>
      <c r="O10" s="172">
        <v>2012</v>
      </c>
    </row>
    <row r="11" spans="1:15" ht="24.95" customHeight="1" thickBot="1" x14ac:dyDescent="0.25">
      <c r="A11" s="541">
        <v>2013</v>
      </c>
      <c r="B11" s="793">
        <f t="shared" si="0"/>
        <v>23708</v>
      </c>
      <c r="C11" s="794">
        <f t="shared" si="1"/>
        <v>48.882233845115572</v>
      </c>
      <c r="D11" s="793">
        <f t="shared" si="2"/>
        <v>11589</v>
      </c>
      <c r="E11" s="794">
        <f t="shared" si="3"/>
        <v>51.117766154884428</v>
      </c>
      <c r="F11" s="793">
        <f>SUM(N11+J11)</f>
        <v>12119</v>
      </c>
      <c r="G11" s="795">
        <f t="shared" si="5"/>
        <v>67.070187278555764</v>
      </c>
      <c r="H11" s="793">
        <f t="shared" si="6"/>
        <v>15901</v>
      </c>
      <c r="I11" s="796">
        <v>7788</v>
      </c>
      <c r="J11" s="796">
        <v>8113</v>
      </c>
      <c r="K11" s="795">
        <f t="shared" si="7"/>
        <v>32.929812721444243</v>
      </c>
      <c r="L11" s="793">
        <f t="shared" si="8"/>
        <v>7807</v>
      </c>
      <c r="M11" s="796">
        <v>3801</v>
      </c>
      <c r="N11" s="796">
        <v>4006</v>
      </c>
      <c r="O11" s="544">
        <v>2013</v>
      </c>
    </row>
    <row r="12" spans="1:15" ht="24.95" customHeight="1" thickBot="1" x14ac:dyDescent="0.25">
      <c r="A12" s="41">
        <v>2014</v>
      </c>
      <c r="B12" s="797">
        <f>SUM(L12+H12)</f>
        <v>25443</v>
      </c>
      <c r="C12" s="798">
        <f t="shared" si="1"/>
        <v>49.003655229336161</v>
      </c>
      <c r="D12" s="797">
        <f t="shared" si="2"/>
        <v>12468</v>
      </c>
      <c r="E12" s="798">
        <f t="shared" si="3"/>
        <v>50.996344770663839</v>
      </c>
      <c r="F12" s="797">
        <f>SUM(N12+J12)</f>
        <v>12975</v>
      </c>
      <c r="G12" s="799">
        <f t="shared" si="5"/>
        <v>68.737963290492473</v>
      </c>
      <c r="H12" s="797">
        <f t="shared" si="6"/>
        <v>17489</v>
      </c>
      <c r="I12" s="800">
        <v>8609</v>
      </c>
      <c r="J12" s="800">
        <v>8880</v>
      </c>
      <c r="K12" s="799">
        <f t="shared" si="7"/>
        <v>31.26203670950753</v>
      </c>
      <c r="L12" s="797">
        <f t="shared" si="8"/>
        <v>7954</v>
      </c>
      <c r="M12" s="800">
        <v>3859</v>
      </c>
      <c r="N12" s="800">
        <v>4095</v>
      </c>
      <c r="O12" s="172">
        <v>2014</v>
      </c>
    </row>
    <row r="13" spans="1:15" ht="24.95" customHeight="1" thickBot="1" x14ac:dyDescent="0.25">
      <c r="A13" s="541">
        <v>2015</v>
      </c>
      <c r="B13" s="793">
        <f>SUM(L13+H13)</f>
        <v>26622</v>
      </c>
      <c r="C13" s="794">
        <f t="shared" si="1"/>
        <v>48.876868755164907</v>
      </c>
      <c r="D13" s="793">
        <f t="shared" si="2"/>
        <v>13012</v>
      </c>
      <c r="E13" s="794">
        <f t="shared" si="3"/>
        <v>51.123131244835093</v>
      </c>
      <c r="F13" s="793">
        <f t="shared" si="4"/>
        <v>13610</v>
      </c>
      <c r="G13" s="795">
        <f t="shared" si="5"/>
        <v>69.033130493576749</v>
      </c>
      <c r="H13" s="793">
        <f t="shared" si="6"/>
        <v>18378</v>
      </c>
      <c r="I13" s="796">
        <v>8984</v>
      </c>
      <c r="J13" s="796">
        <v>9394</v>
      </c>
      <c r="K13" s="795">
        <f>SUM(L13/B13*100)</f>
        <v>30.966869506423262</v>
      </c>
      <c r="L13" s="793">
        <f>SUM(M13:N13)</f>
        <v>8244</v>
      </c>
      <c r="M13" s="796">
        <v>4028</v>
      </c>
      <c r="N13" s="796">
        <v>4216</v>
      </c>
      <c r="O13" s="544">
        <v>2015</v>
      </c>
    </row>
    <row r="14" spans="1:15" ht="24.95" customHeight="1" thickBot="1" x14ac:dyDescent="0.25">
      <c r="A14" s="41">
        <v>2016</v>
      </c>
      <c r="B14" s="797">
        <f>SUM(L14+H14)</f>
        <v>26816</v>
      </c>
      <c r="C14" s="798">
        <f t="shared" ref="C14:C16" si="9">SUM(D14/B14*100)</f>
        <v>49.317571599045344</v>
      </c>
      <c r="D14" s="797">
        <f t="shared" ref="D14:D16" si="10">SUM(M14+I14)</f>
        <v>13225</v>
      </c>
      <c r="E14" s="798">
        <f t="shared" ref="E14:E16" si="11">SUM(F14/B14*100)</f>
        <v>50.682428400954649</v>
      </c>
      <c r="F14" s="797">
        <f t="shared" ref="F14:F16" si="12">SUM(N14+J14)</f>
        <v>13591</v>
      </c>
      <c r="G14" s="799">
        <f t="shared" si="5"/>
        <v>70.398269689737475</v>
      </c>
      <c r="H14" s="797">
        <f t="shared" si="6"/>
        <v>18878</v>
      </c>
      <c r="I14" s="800">
        <v>9303</v>
      </c>
      <c r="J14" s="800">
        <v>9575</v>
      </c>
      <c r="K14" s="799">
        <f>SUM(L14/B14*100)</f>
        <v>29.601730310262532</v>
      </c>
      <c r="L14" s="797">
        <f>SUM(M14:N14)</f>
        <v>7938</v>
      </c>
      <c r="M14" s="800">
        <v>3922</v>
      </c>
      <c r="N14" s="800">
        <v>4016</v>
      </c>
      <c r="O14" s="172">
        <v>2016</v>
      </c>
    </row>
    <row r="15" spans="1:15" ht="24.95" customHeight="1" thickBot="1" x14ac:dyDescent="0.25">
      <c r="A15" s="541">
        <v>2017</v>
      </c>
      <c r="B15" s="793">
        <f>SUM(L15+H15)</f>
        <v>27906</v>
      </c>
      <c r="C15" s="794">
        <f t="shared" ref="C15" si="13">SUM(D15/B15*100)</f>
        <v>48.79595785852505</v>
      </c>
      <c r="D15" s="793">
        <f t="shared" ref="D15" si="14">SUM(M15+I15)</f>
        <v>13617</v>
      </c>
      <c r="E15" s="794">
        <f t="shared" ref="E15" si="15">SUM(F15/B15*100)</f>
        <v>51.20404214147495</v>
      </c>
      <c r="F15" s="793">
        <f t="shared" ref="F15" si="16">SUM(N15+J15)</f>
        <v>14289</v>
      </c>
      <c r="G15" s="795">
        <f t="shared" ref="G15" si="17">SUM(H15/B15*100)</f>
        <v>71.533003655127928</v>
      </c>
      <c r="H15" s="793">
        <f t="shared" ref="H15" si="18">SUM(I15:J15)</f>
        <v>19962</v>
      </c>
      <c r="I15" s="796">
        <v>9759</v>
      </c>
      <c r="J15" s="796">
        <v>10203</v>
      </c>
      <c r="K15" s="795">
        <f>SUM(L15/B15*100)</f>
        <v>28.466996344872069</v>
      </c>
      <c r="L15" s="793">
        <f>SUM(M15:N15)</f>
        <v>7944</v>
      </c>
      <c r="M15" s="796">
        <v>3858</v>
      </c>
      <c r="N15" s="796">
        <v>4086</v>
      </c>
      <c r="O15" s="544">
        <v>2017</v>
      </c>
    </row>
    <row r="16" spans="1:15" ht="24.95" customHeight="1" x14ac:dyDescent="0.2">
      <c r="A16" s="43">
        <v>2018</v>
      </c>
      <c r="B16" s="992">
        <f>SUM(L16+H16)</f>
        <v>28069</v>
      </c>
      <c r="C16" s="993">
        <f t="shared" si="9"/>
        <v>49.470946595888705</v>
      </c>
      <c r="D16" s="992">
        <f t="shared" si="10"/>
        <v>13886</v>
      </c>
      <c r="E16" s="993">
        <f t="shared" si="11"/>
        <v>50.529053404111302</v>
      </c>
      <c r="F16" s="992">
        <f t="shared" si="12"/>
        <v>14183</v>
      </c>
      <c r="G16" s="994">
        <f t="shared" si="5"/>
        <v>72.200648402151842</v>
      </c>
      <c r="H16" s="992">
        <f t="shared" si="6"/>
        <v>20266</v>
      </c>
      <c r="I16" s="995">
        <v>10032</v>
      </c>
      <c r="J16" s="995">
        <v>10234</v>
      </c>
      <c r="K16" s="994">
        <f>SUM(L16/B16*100)</f>
        <v>27.799351597848158</v>
      </c>
      <c r="L16" s="992">
        <f>SUM(M16:N16)</f>
        <v>7803</v>
      </c>
      <c r="M16" s="995">
        <v>3854</v>
      </c>
      <c r="N16" s="995">
        <v>3949</v>
      </c>
      <c r="O16" s="173">
        <v>2018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25"/>
  <sheetViews>
    <sheetView view="pageBreakPreview" zoomScaleNormal="100" zoomScaleSheetLayoutView="100" workbookViewId="0">
      <selection activeCell="E18" sqref="E18"/>
    </sheetView>
  </sheetViews>
  <sheetFormatPr defaultRowHeight="15" x14ac:dyDescent="0.2"/>
  <cols>
    <col min="1" max="1" width="25.7109375" style="46" customWidth="1"/>
    <col min="2" max="2" width="8.42578125" style="46" customWidth="1"/>
    <col min="3" max="3" width="8.140625" style="46" customWidth="1"/>
    <col min="4" max="5" width="8" style="46" customWidth="1"/>
    <col min="6" max="6" width="8.140625" style="46" customWidth="1"/>
    <col min="7" max="7" width="8" style="46" customWidth="1"/>
    <col min="8" max="8" width="8.28515625" style="46" customWidth="1"/>
    <col min="9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242" t="s">
        <v>987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1" ht="15.75" x14ac:dyDescent="0.2">
      <c r="A2" s="1244" t="s">
        <v>999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</row>
    <row r="3" spans="1:11" ht="15.75" x14ac:dyDescent="0.2">
      <c r="A3" s="1244">
        <v>2018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1" s="1000" customFormat="1" ht="27.75" customHeight="1" x14ac:dyDescent="0.25">
      <c r="A4" s="997" t="s">
        <v>147</v>
      </c>
      <c r="B4" s="998"/>
      <c r="C4" s="998"/>
      <c r="D4" s="998"/>
      <c r="E4" s="998"/>
      <c r="F4" s="998"/>
      <c r="G4" s="998"/>
      <c r="H4" s="998"/>
      <c r="I4" s="998"/>
      <c r="J4" s="998"/>
      <c r="K4" s="999" t="s">
        <v>76</v>
      </c>
    </row>
    <row r="5" spans="1:11" ht="21.75" customHeight="1" thickBot="1" x14ac:dyDescent="0.25">
      <c r="A5" s="1306" t="s">
        <v>1212</v>
      </c>
      <c r="B5" s="1295" t="s">
        <v>819</v>
      </c>
      <c r="C5" s="1295"/>
      <c r="D5" s="1295"/>
      <c r="E5" s="1296" t="s">
        <v>820</v>
      </c>
      <c r="F5" s="1296"/>
      <c r="G5" s="1296"/>
      <c r="H5" s="1296" t="s">
        <v>865</v>
      </c>
      <c r="I5" s="1296"/>
      <c r="J5" s="1296"/>
      <c r="K5" s="1287" t="s">
        <v>951</v>
      </c>
    </row>
    <row r="6" spans="1:11" ht="30" customHeight="1" x14ac:dyDescent="0.2">
      <c r="A6" s="1307"/>
      <c r="B6" s="504" t="s">
        <v>404</v>
      </c>
      <c r="C6" s="505" t="s">
        <v>777</v>
      </c>
      <c r="D6" s="505" t="s">
        <v>776</v>
      </c>
      <c r="E6" s="504" t="s">
        <v>404</v>
      </c>
      <c r="F6" s="505" t="s">
        <v>777</v>
      </c>
      <c r="G6" s="505" t="s">
        <v>776</v>
      </c>
      <c r="H6" s="504" t="s">
        <v>404</v>
      </c>
      <c r="I6" s="505" t="s">
        <v>777</v>
      </c>
      <c r="J6" s="505" t="s">
        <v>776</v>
      </c>
      <c r="K6" s="1288"/>
    </row>
    <row r="7" spans="1:11" ht="24.95" customHeight="1" thickBot="1" x14ac:dyDescent="0.25">
      <c r="A7" s="807" t="s">
        <v>793</v>
      </c>
      <c r="B7" s="177">
        <f>D7+C7</f>
        <v>11639</v>
      </c>
      <c r="C7" s="177">
        <f>I7+F7</f>
        <v>5720</v>
      </c>
      <c r="D7" s="177">
        <f>J7+G7</f>
        <v>5919</v>
      </c>
      <c r="E7" s="177">
        <f>G7+F7</f>
        <v>9691</v>
      </c>
      <c r="F7" s="178">
        <v>4757</v>
      </c>
      <c r="G7" s="178">
        <v>4934</v>
      </c>
      <c r="H7" s="177">
        <f>J7+I7</f>
        <v>1948</v>
      </c>
      <c r="I7" s="178">
        <v>963</v>
      </c>
      <c r="J7" s="178">
        <v>985</v>
      </c>
      <c r="K7" s="801" t="s">
        <v>40</v>
      </c>
    </row>
    <row r="8" spans="1:11" ht="24.95" customHeight="1" thickTop="1" thickBot="1" x14ac:dyDescent="0.25">
      <c r="A8" s="808" t="s">
        <v>794</v>
      </c>
      <c r="B8" s="754">
        <f t="shared" ref="B8:B15" si="0">D8+C8</f>
        <v>10216</v>
      </c>
      <c r="C8" s="754">
        <f>I8+F8</f>
        <v>5095</v>
      </c>
      <c r="D8" s="754">
        <f t="shared" ref="D8:D15" si="1">J8+G8</f>
        <v>5121</v>
      </c>
      <c r="E8" s="754">
        <f t="shared" ref="E8:E15" si="2">G8+F8</f>
        <v>6446</v>
      </c>
      <c r="F8" s="180">
        <v>3245</v>
      </c>
      <c r="G8" s="180">
        <v>3201</v>
      </c>
      <c r="H8" s="754">
        <f t="shared" ref="H8:H15" si="3">J8+I8</f>
        <v>3770</v>
      </c>
      <c r="I8" s="180">
        <v>1850</v>
      </c>
      <c r="J8" s="180">
        <v>1920</v>
      </c>
      <c r="K8" s="802" t="s">
        <v>41</v>
      </c>
    </row>
    <row r="9" spans="1:11" ht="24.95" customHeight="1" thickTop="1" thickBot="1" x14ac:dyDescent="0.25">
      <c r="A9" s="807" t="s">
        <v>795</v>
      </c>
      <c r="B9" s="177">
        <f t="shared" si="0"/>
        <v>1383</v>
      </c>
      <c r="C9" s="177">
        <f t="shared" ref="C9:C15" si="4">I9+F9</f>
        <v>681</v>
      </c>
      <c r="D9" s="177">
        <f t="shared" si="1"/>
        <v>702</v>
      </c>
      <c r="E9" s="177">
        <f t="shared" si="2"/>
        <v>1144</v>
      </c>
      <c r="F9" s="181">
        <v>567</v>
      </c>
      <c r="G9" s="181">
        <v>577</v>
      </c>
      <c r="H9" s="177">
        <f t="shared" si="3"/>
        <v>239</v>
      </c>
      <c r="I9" s="181">
        <v>114</v>
      </c>
      <c r="J9" s="181">
        <v>125</v>
      </c>
      <c r="K9" s="803" t="s">
        <v>42</v>
      </c>
    </row>
    <row r="10" spans="1:11" ht="24.95" customHeight="1" thickTop="1" thickBot="1" x14ac:dyDescent="0.25">
      <c r="A10" s="808" t="s">
        <v>796</v>
      </c>
      <c r="B10" s="754">
        <f t="shared" si="0"/>
        <v>1658</v>
      </c>
      <c r="C10" s="754">
        <f t="shared" si="4"/>
        <v>809</v>
      </c>
      <c r="D10" s="754">
        <f t="shared" si="1"/>
        <v>849</v>
      </c>
      <c r="E10" s="754">
        <f t="shared" si="2"/>
        <v>1036</v>
      </c>
      <c r="F10" s="180">
        <v>495</v>
      </c>
      <c r="G10" s="180">
        <v>541</v>
      </c>
      <c r="H10" s="754">
        <f t="shared" si="3"/>
        <v>622</v>
      </c>
      <c r="I10" s="180">
        <v>314</v>
      </c>
      <c r="J10" s="180">
        <v>308</v>
      </c>
      <c r="K10" s="802" t="s">
        <v>43</v>
      </c>
    </row>
    <row r="11" spans="1:11" ht="24.95" customHeight="1" thickTop="1" thickBot="1" x14ac:dyDescent="0.25">
      <c r="A11" s="807" t="s">
        <v>797</v>
      </c>
      <c r="B11" s="177">
        <f t="shared" si="0"/>
        <v>1289</v>
      </c>
      <c r="C11" s="177">
        <f t="shared" si="4"/>
        <v>637</v>
      </c>
      <c r="D11" s="177">
        <f t="shared" si="1"/>
        <v>652</v>
      </c>
      <c r="E11" s="177">
        <f t="shared" si="2"/>
        <v>986</v>
      </c>
      <c r="F11" s="181">
        <v>483</v>
      </c>
      <c r="G11" s="181">
        <v>503</v>
      </c>
      <c r="H11" s="177">
        <f t="shared" si="3"/>
        <v>303</v>
      </c>
      <c r="I11" s="181">
        <v>154</v>
      </c>
      <c r="J11" s="181">
        <v>149</v>
      </c>
      <c r="K11" s="803" t="s">
        <v>44</v>
      </c>
    </row>
    <row r="12" spans="1:11" ht="24.95" customHeight="1" thickTop="1" thickBot="1" x14ac:dyDescent="0.25">
      <c r="A12" s="808" t="s">
        <v>798</v>
      </c>
      <c r="B12" s="754">
        <f t="shared" si="0"/>
        <v>151</v>
      </c>
      <c r="C12" s="754">
        <f t="shared" si="4"/>
        <v>85</v>
      </c>
      <c r="D12" s="754">
        <f t="shared" si="1"/>
        <v>66</v>
      </c>
      <c r="E12" s="754">
        <f t="shared" si="2"/>
        <v>89</v>
      </c>
      <c r="F12" s="180">
        <v>52</v>
      </c>
      <c r="G12" s="180">
        <v>37</v>
      </c>
      <c r="H12" s="754">
        <f t="shared" si="3"/>
        <v>62</v>
      </c>
      <c r="I12" s="180">
        <v>33</v>
      </c>
      <c r="J12" s="180">
        <v>29</v>
      </c>
      <c r="K12" s="802" t="s">
        <v>45</v>
      </c>
    </row>
    <row r="13" spans="1:11" ht="24.95" customHeight="1" thickTop="1" thickBot="1" x14ac:dyDescent="0.25">
      <c r="A13" s="807" t="s">
        <v>799</v>
      </c>
      <c r="B13" s="177">
        <f t="shared" si="0"/>
        <v>575</v>
      </c>
      <c r="C13" s="177">
        <f t="shared" si="4"/>
        <v>281</v>
      </c>
      <c r="D13" s="177">
        <f t="shared" si="1"/>
        <v>294</v>
      </c>
      <c r="E13" s="177">
        <f t="shared" si="2"/>
        <v>192</v>
      </c>
      <c r="F13" s="185">
        <v>78</v>
      </c>
      <c r="G13" s="185">
        <v>114</v>
      </c>
      <c r="H13" s="177">
        <f t="shared" si="3"/>
        <v>383</v>
      </c>
      <c r="I13" s="185">
        <v>203</v>
      </c>
      <c r="J13" s="185">
        <v>180</v>
      </c>
      <c r="K13" s="804" t="s">
        <v>46</v>
      </c>
    </row>
    <row r="14" spans="1:11" ht="24.95" customHeight="1" thickTop="1" thickBot="1" x14ac:dyDescent="0.25">
      <c r="A14" s="808" t="s">
        <v>800</v>
      </c>
      <c r="B14" s="179">
        <f t="shared" si="0"/>
        <v>1000</v>
      </c>
      <c r="C14" s="179">
        <f t="shared" si="4"/>
        <v>510</v>
      </c>
      <c r="D14" s="179">
        <f t="shared" si="1"/>
        <v>490</v>
      </c>
      <c r="E14" s="179">
        <f t="shared" si="2"/>
        <v>682</v>
      </c>
      <c r="F14" s="180">
        <v>355</v>
      </c>
      <c r="G14" s="180">
        <v>327</v>
      </c>
      <c r="H14" s="179">
        <f t="shared" si="3"/>
        <v>318</v>
      </c>
      <c r="I14" s="180">
        <v>155</v>
      </c>
      <c r="J14" s="180">
        <v>163</v>
      </c>
      <c r="K14" s="802" t="s">
        <v>669</v>
      </c>
    </row>
    <row r="15" spans="1:11" ht="24.95" customHeight="1" thickTop="1" x14ac:dyDescent="0.2">
      <c r="A15" s="809" t="s">
        <v>807</v>
      </c>
      <c r="B15" s="542">
        <f t="shared" si="0"/>
        <v>158</v>
      </c>
      <c r="C15" s="542">
        <f t="shared" si="4"/>
        <v>68</v>
      </c>
      <c r="D15" s="542">
        <f t="shared" si="1"/>
        <v>90</v>
      </c>
      <c r="E15" s="542">
        <f t="shared" si="2"/>
        <v>0</v>
      </c>
      <c r="F15" s="411">
        <v>0</v>
      </c>
      <c r="G15" s="411">
        <v>0</v>
      </c>
      <c r="H15" s="542">
        <f t="shared" si="3"/>
        <v>158</v>
      </c>
      <c r="I15" s="411">
        <v>68</v>
      </c>
      <c r="J15" s="411">
        <v>90</v>
      </c>
      <c r="K15" s="805" t="s">
        <v>181</v>
      </c>
    </row>
    <row r="16" spans="1:11" ht="24.95" customHeight="1" x14ac:dyDescent="0.2">
      <c r="A16" s="810" t="s">
        <v>47</v>
      </c>
      <c r="B16" s="412">
        <f t="shared" ref="B16:I16" si="5">SUM(B7:B15)</f>
        <v>28069</v>
      </c>
      <c r="C16" s="412">
        <f t="shared" si="5"/>
        <v>13886</v>
      </c>
      <c r="D16" s="412">
        <f t="shared" si="5"/>
        <v>14183</v>
      </c>
      <c r="E16" s="412">
        <f t="shared" si="5"/>
        <v>20266</v>
      </c>
      <c r="F16" s="412">
        <f t="shared" si="5"/>
        <v>10032</v>
      </c>
      <c r="G16" s="412">
        <f>SUM(G7:G15)</f>
        <v>10234</v>
      </c>
      <c r="H16" s="412">
        <f t="shared" si="5"/>
        <v>7803</v>
      </c>
      <c r="I16" s="412">
        <f t="shared" si="5"/>
        <v>3854</v>
      </c>
      <c r="J16" s="412">
        <f>SUM(J7:J15)</f>
        <v>3949</v>
      </c>
      <c r="K16" s="806" t="s">
        <v>48</v>
      </c>
    </row>
    <row r="17" spans="1:1" ht="21" customHeight="1" x14ac:dyDescent="0.2"/>
    <row r="18" spans="1:1" ht="21" customHeight="1" x14ac:dyDescent="0.2"/>
    <row r="19" spans="1:1" x14ac:dyDescent="0.2">
      <c r="A19" s="45"/>
    </row>
    <row r="20" spans="1:1" x14ac:dyDescent="0.2">
      <c r="A20" s="45"/>
    </row>
    <row r="21" spans="1:1" x14ac:dyDescent="0.2">
      <c r="A21" s="45"/>
    </row>
    <row r="22" spans="1:1" x14ac:dyDescent="0.2">
      <c r="A22" s="45"/>
    </row>
    <row r="23" spans="1:1" x14ac:dyDescent="0.2">
      <c r="A23" s="45"/>
    </row>
    <row r="24" spans="1:1" x14ac:dyDescent="0.2">
      <c r="A24" s="45"/>
    </row>
    <row r="25" spans="1:1" x14ac:dyDescent="0.2">
      <c r="A25" s="4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8"/>
  <sheetViews>
    <sheetView view="pageBreakPreview" topLeftCell="A10" zoomScaleNormal="100" zoomScaleSheetLayoutView="100" workbookViewId="0">
      <selection activeCell="D7" sqref="D7:D33"/>
    </sheetView>
  </sheetViews>
  <sheetFormatPr defaultRowHeight="15" x14ac:dyDescent="0.25"/>
  <cols>
    <col min="1" max="1" width="15.85546875" style="47" customWidth="1"/>
    <col min="2" max="2" width="7.85546875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9" customFormat="1" ht="23.25" x14ac:dyDescent="0.5">
      <c r="A1" s="1308" t="s">
        <v>953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1308"/>
      <c r="Q1" s="1308"/>
    </row>
    <row r="2" spans="1:17" s="98" customFormat="1" ht="15.75" x14ac:dyDescent="0.25">
      <c r="A2" s="1309" t="s">
        <v>1000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</row>
    <row r="3" spans="1:17" s="98" customFormat="1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</row>
    <row r="4" spans="1:17" s="98" customFormat="1" ht="15.75" x14ac:dyDescent="0.25">
      <c r="A4" s="1309" t="s">
        <v>349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  <c r="Q4" s="1309"/>
    </row>
    <row r="5" spans="1:17" ht="15.75" x14ac:dyDescent="0.3">
      <c r="A5" s="515" t="s">
        <v>952</v>
      </c>
      <c r="B5" s="516"/>
      <c r="C5" s="339"/>
      <c r="D5" s="330"/>
      <c r="E5" s="330"/>
      <c r="F5" s="330"/>
      <c r="G5" s="330"/>
      <c r="H5" s="167"/>
      <c r="I5" s="339"/>
      <c r="J5" s="330"/>
      <c r="K5" s="330"/>
      <c r="L5" s="330"/>
      <c r="M5" s="330"/>
      <c r="N5" s="330"/>
      <c r="O5" s="330"/>
      <c r="P5" s="516"/>
      <c r="Q5" s="340" t="s">
        <v>182</v>
      </c>
    </row>
    <row r="6" spans="1:17" ht="45" customHeight="1" x14ac:dyDescent="0.2">
      <c r="A6" s="513" t="s">
        <v>94</v>
      </c>
      <c r="B6" s="513" t="s">
        <v>425</v>
      </c>
      <c r="C6" s="96" t="s">
        <v>405</v>
      </c>
      <c r="D6" s="44" t="s">
        <v>348</v>
      </c>
      <c r="E6" s="44" t="s">
        <v>347</v>
      </c>
      <c r="F6" s="44" t="s">
        <v>346</v>
      </c>
      <c r="G6" s="44" t="s">
        <v>345</v>
      </c>
      <c r="H6" s="44" t="s">
        <v>344</v>
      </c>
      <c r="I6" s="44" t="s">
        <v>343</v>
      </c>
      <c r="J6" s="44" t="s">
        <v>342</v>
      </c>
      <c r="K6" s="44" t="s">
        <v>341</v>
      </c>
      <c r="L6" s="44" t="s">
        <v>340</v>
      </c>
      <c r="M6" s="44" t="s">
        <v>339</v>
      </c>
      <c r="N6" s="44" t="s">
        <v>338</v>
      </c>
      <c r="O6" s="44" t="s">
        <v>337</v>
      </c>
      <c r="P6" s="548" t="s">
        <v>424</v>
      </c>
      <c r="Q6" s="548" t="s">
        <v>183</v>
      </c>
    </row>
    <row r="7" spans="1:17" ht="13.5" customHeight="1" thickBot="1" x14ac:dyDescent="0.25">
      <c r="A7" s="1310" t="s">
        <v>793</v>
      </c>
      <c r="B7" s="141" t="s">
        <v>801</v>
      </c>
      <c r="C7" s="947">
        <f>SUM(D7:O7)</f>
        <v>985</v>
      </c>
      <c r="D7" s="187">
        <v>98</v>
      </c>
      <c r="E7" s="187">
        <v>74</v>
      </c>
      <c r="F7" s="187">
        <v>65</v>
      </c>
      <c r="G7" s="187">
        <v>69</v>
      </c>
      <c r="H7" s="187">
        <v>77</v>
      </c>
      <c r="I7" s="187">
        <v>91</v>
      </c>
      <c r="J7" s="187">
        <v>108</v>
      </c>
      <c r="K7" s="187">
        <v>81</v>
      </c>
      <c r="L7" s="187">
        <v>80</v>
      </c>
      <c r="M7" s="187">
        <v>63</v>
      </c>
      <c r="N7" s="187">
        <v>88</v>
      </c>
      <c r="O7" s="187">
        <v>91</v>
      </c>
      <c r="P7" s="50" t="s">
        <v>184</v>
      </c>
      <c r="Q7" s="1312" t="s">
        <v>40</v>
      </c>
    </row>
    <row r="8" spans="1:17" ht="13.5" customHeight="1" thickTop="1" thickBot="1" x14ac:dyDescent="0.25">
      <c r="A8" s="1311"/>
      <c r="B8" s="156" t="s">
        <v>802</v>
      </c>
      <c r="C8" s="996">
        <f t="shared" ref="C8:C36" si="0">SUM(D8:O8)</f>
        <v>963</v>
      </c>
      <c r="D8" s="189">
        <v>108</v>
      </c>
      <c r="E8" s="189">
        <v>72</v>
      </c>
      <c r="F8" s="189">
        <v>89</v>
      </c>
      <c r="G8" s="189">
        <v>75</v>
      </c>
      <c r="H8" s="189">
        <v>77</v>
      </c>
      <c r="I8" s="189">
        <v>75</v>
      </c>
      <c r="J8" s="189">
        <v>76</v>
      </c>
      <c r="K8" s="189">
        <v>62</v>
      </c>
      <c r="L8" s="189">
        <v>87</v>
      </c>
      <c r="M8" s="189">
        <v>74</v>
      </c>
      <c r="N8" s="189">
        <v>70</v>
      </c>
      <c r="O8" s="189">
        <v>98</v>
      </c>
      <c r="P8" s="553" t="s">
        <v>446</v>
      </c>
      <c r="Q8" s="1313"/>
    </row>
    <row r="9" spans="1:17" s="26" customFormat="1" ht="13.5" customHeight="1" thickTop="1" thickBot="1" x14ac:dyDescent="0.25">
      <c r="A9" s="1311"/>
      <c r="B9" s="156" t="s">
        <v>47</v>
      </c>
      <c r="C9" s="188">
        <f>SUM(D9:O9)</f>
        <v>1948</v>
      </c>
      <c r="D9" s="188">
        <f>D7+D8</f>
        <v>206</v>
      </c>
      <c r="E9" s="188">
        <f t="shared" ref="E9:N9" si="1">E7+E8</f>
        <v>146</v>
      </c>
      <c r="F9" s="188">
        <f t="shared" si="1"/>
        <v>154</v>
      </c>
      <c r="G9" s="188">
        <f t="shared" si="1"/>
        <v>144</v>
      </c>
      <c r="H9" s="188">
        <f t="shared" si="1"/>
        <v>154</v>
      </c>
      <c r="I9" s="188">
        <f t="shared" si="1"/>
        <v>166</v>
      </c>
      <c r="J9" s="188">
        <f t="shared" si="1"/>
        <v>184</v>
      </c>
      <c r="K9" s="188">
        <f t="shared" si="1"/>
        <v>143</v>
      </c>
      <c r="L9" s="188">
        <f t="shared" si="1"/>
        <v>167</v>
      </c>
      <c r="M9" s="188">
        <f t="shared" si="1"/>
        <v>137</v>
      </c>
      <c r="N9" s="188">
        <f t="shared" si="1"/>
        <v>158</v>
      </c>
      <c r="O9" s="188">
        <f>O7+O8</f>
        <v>189</v>
      </c>
      <c r="P9" s="553" t="s">
        <v>48</v>
      </c>
      <c r="Q9" s="1313"/>
    </row>
    <row r="10" spans="1:17" ht="13.5" customHeight="1" thickTop="1" thickBot="1" x14ac:dyDescent="0.25">
      <c r="A10" s="1314" t="s">
        <v>794</v>
      </c>
      <c r="B10" s="157" t="s">
        <v>801</v>
      </c>
      <c r="C10" s="568">
        <f t="shared" si="0"/>
        <v>1920</v>
      </c>
      <c r="D10" s="191">
        <v>104</v>
      </c>
      <c r="E10" s="191">
        <v>163</v>
      </c>
      <c r="F10" s="191">
        <v>181</v>
      </c>
      <c r="G10" s="191">
        <v>154</v>
      </c>
      <c r="H10" s="191">
        <v>192</v>
      </c>
      <c r="I10" s="191">
        <v>172</v>
      </c>
      <c r="J10" s="191">
        <v>156</v>
      </c>
      <c r="K10" s="191">
        <v>156</v>
      </c>
      <c r="L10" s="191">
        <v>178</v>
      </c>
      <c r="M10" s="191">
        <v>161</v>
      </c>
      <c r="N10" s="191">
        <v>128</v>
      </c>
      <c r="O10" s="191">
        <v>175</v>
      </c>
      <c r="P10" s="554" t="s">
        <v>184</v>
      </c>
      <c r="Q10" s="1315" t="s">
        <v>41</v>
      </c>
    </row>
    <row r="11" spans="1:17" ht="13.5" customHeight="1" thickTop="1" thickBot="1" x14ac:dyDescent="0.25">
      <c r="A11" s="1314"/>
      <c r="B11" s="157" t="s">
        <v>802</v>
      </c>
      <c r="C11" s="568">
        <f t="shared" si="0"/>
        <v>1850</v>
      </c>
      <c r="D11" s="191">
        <v>117</v>
      </c>
      <c r="E11" s="191">
        <v>141</v>
      </c>
      <c r="F11" s="191">
        <v>178</v>
      </c>
      <c r="G11" s="191">
        <v>157</v>
      </c>
      <c r="H11" s="191">
        <v>177</v>
      </c>
      <c r="I11" s="191">
        <v>153</v>
      </c>
      <c r="J11" s="191">
        <v>139</v>
      </c>
      <c r="K11" s="191">
        <v>163</v>
      </c>
      <c r="L11" s="191">
        <v>166</v>
      </c>
      <c r="M11" s="191">
        <v>161</v>
      </c>
      <c r="N11" s="191">
        <v>142</v>
      </c>
      <c r="O11" s="191">
        <v>156</v>
      </c>
      <c r="P11" s="554" t="s">
        <v>446</v>
      </c>
      <c r="Q11" s="1315"/>
    </row>
    <row r="12" spans="1:17" s="26" customFormat="1" ht="13.5" customHeight="1" thickTop="1" thickBot="1" x14ac:dyDescent="0.25">
      <c r="A12" s="1314"/>
      <c r="B12" s="157" t="s">
        <v>47</v>
      </c>
      <c r="C12" s="190">
        <f t="shared" si="0"/>
        <v>3770</v>
      </c>
      <c r="D12" s="190">
        <f>SUM(D10:D11)</f>
        <v>221</v>
      </c>
      <c r="E12" s="190">
        <f t="shared" ref="E12" si="2">E10+E11</f>
        <v>304</v>
      </c>
      <c r="F12" s="190">
        <f t="shared" ref="F12" si="3">F10+F11</f>
        <v>359</v>
      </c>
      <c r="G12" s="190">
        <f t="shared" ref="G12" si="4">G10+G11</f>
        <v>311</v>
      </c>
      <c r="H12" s="190">
        <f t="shared" ref="H12" si="5">H10+H11</f>
        <v>369</v>
      </c>
      <c r="I12" s="190">
        <f t="shared" ref="I12" si="6">I10+I11</f>
        <v>325</v>
      </c>
      <c r="J12" s="190">
        <f t="shared" ref="J12" si="7">J10+J11</f>
        <v>295</v>
      </c>
      <c r="K12" s="190">
        <f t="shared" ref="K12" si="8">K10+K11</f>
        <v>319</v>
      </c>
      <c r="L12" s="190">
        <f t="shared" ref="L12" si="9">L10+L11</f>
        <v>344</v>
      </c>
      <c r="M12" s="190">
        <f t="shared" ref="M12" si="10">M10+M11</f>
        <v>322</v>
      </c>
      <c r="N12" s="190">
        <f t="shared" ref="N12" si="11">N10+N11</f>
        <v>270</v>
      </c>
      <c r="O12" s="190">
        <f t="shared" ref="O12" si="12">O10+O11</f>
        <v>331</v>
      </c>
      <c r="P12" s="554" t="s">
        <v>48</v>
      </c>
      <c r="Q12" s="1315"/>
    </row>
    <row r="13" spans="1:17" ht="13.5" customHeight="1" thickTop="1" thickBot="1" x14ac:dyDescent="0.25">
      <c r="A13" s="1311" t="s">
        <v>795</v>
      </c>
      <c r="B13" s="156" t="s">
        <v>801</v>
      </c>
      <c r="C13" s="996">
        <f t="shared" si="0"/>
        <v>125</v>
      </c>
      <c r="D13" s="189">
        <v>8</v>
      </c>
      <c r="E13" s="189">
        <v>7</v>
      </c>
      <c r="F13" s="189">
        <v>6</v>
      </c>
      <c r="G13" s="189">
        <v>7</v>
      </c>
      <c r="H13" s="189">
        <v>7</v>
      </c>
      <c r="I13" s="189">
        <v>10</v>
      </c>
      <c r="J13" s="189">
        <v>8</v>
      </c>
      <c r="K13" s="189">
        <v>16</v>
      </c>
      <c r="L13" s="189">
        <v>16</v>
      </c>
      <c r="M13" s="189">
        <v>14</v>
      </c>
      <c r="N13" s="189">
        <v>14</v>
      </c>
      <c r="O13" s="189">
        <v>12</v>
      </c>
      <c r="P13" s="553" t="s">
        <v>184</v>
      </c>
      <c r="Q13" s="1313" t="s">
        <v>42</v>
      </c>
    </row>
    <row r="14" spans="1:17" ht="13.5" customHeight="1" thickTop="1" thickBot="1" x14ac:dyDescent="0.25">
      <c r="A14" s="1311"/>
      <c r="B14" s="156" t="s">
        <v>802</v>
      </c>
      <c r="C14" s="996">
        <f t="shared" si="0"/>
        <v>114</v>
      </c>
      <c r="D14" s="189">
        <v>2</v>
      </c>
      <c r="E14" s="189">
        <v>6</v>
      </c>
      <c r="F14" s="189">
        <v>6</v>
      </c>
      <c r="G14" s="189">
        <v>8</v>
      </c>
      <c r="H14" s="189">
        <v>6</v>
      </c>
      <c r="I14" s="189">
        <v>17</v>
      </c>
      <c r="J14" s="189">
        <v>9</v>
      </c>
      <c r="K14" s="189">
        <v>8</v>
      </c>
      <c r="L14" s="189">
        <v>11</v>
      </c>
      <c r="M14" s="189">
        <v>18</v>
      </c>
      <c r="N14" s="189">
        <v>12</v>
      </c>
      <c r="O14" s="189">
        <v>11</v>
      </c>
      <c r="P14" s="553" t="s">
        <v>446</v>
      </c>
      <c r="Q14" s="1313"/>
    </row>
    <row r="15" spans="1:17" s="26" customFormat="1" ht="13.5" customHeight="1" thickTop="1" thickBot="1" x14ac:dyDescent="0.25">
      <c r="A15" s="1311"/>
      <c r="B15" s="156" t="s">
        <v>47</v>
      </c>
      <c r="C15" s="188">
        <f t="shared" si="0"/>
        <v>239</v>
      </c>
      <c r="D15" s="188">
        <f>SUM(D13:D14)</f>
        <v>10</v>
      </c>
      <c r="E15" s="188">
        <f t="shared" ref="E15" si="13">E13+E14</f>
        <v>13</v>
      </c>
      <c r="F15" s="188">
        <f t="shared" ref="F15" si="14">F13+F14</f>
        <v>12</v>
      </c>
      <c r="G15" s="188">
        <f t="shared" ref="G15" si="15">G13+G14</f>
        <v>15</v>
      </c>
      <c r="H15" s="188">
        <f t="shared" ref="H15" si="16">H13+H14</f>
        <v>13</v>
      </c>
      <c r="I15" s="188">
        <f t="shared" ref="I15" si="17">I13+I14</f>
        <v>27</v>
      </c>
      <c r="J15" s="188">
        <f t="shared" ref="J15" si="18">J13+J14</f>
        <v>17</v>
      </c>
      <c r="K15" s="188">
        <f t="shared" ref="K15" si="19">K13+K14</f>
        <v>24</v>
      </c>
      <c r="L15" s="188">
        <f t="shared" ref="L15" si="20">L13+L14</f>
        <v>27</v>
      </c>
      <c r="M15" s="188">
        <f t="shared" ref="M15" si="21">M13+M14</f>
        <v>32</v>
      </c>
      <c r="N15" s="188">
        <f t="shared" ref="N15" si="22">N13+N14</f>
        <v>26</v>
      </c>
      <c r="O15" s="188">
        <f t="shared" ref="O15" si="23">O13+O14</f>
        <v>23</v>
      </c>
      <c r="P15" s="553" t="s">
        <v>48</v>
      </c>
      <c r="Q15" s="1313"/>
    </row>
    <row r="16" spans="1:17" ht="13.5" customHeight="1" thickTop="1" thickBot="1" x14ac:dyDescent="0.25">
      <c r="A16" s="1314" t="s">
        <v>796</v>
      </c>
      <c r="B16" s="157" t="s">
        <v>801</v>
      </c>
      <c r="C16" s="568">
        <f t="shared" si="0"/>
        <v>308</v>
      </c>
      <c r="D16" s="191">
        <v>23</v>
      </c>
      <c r="E16" s="191">
        <v>21</v>
      </c>
      <c r="F16" s="191">
        <v>26</v>
      </c>
      <c r="G16" s="191">
        <v>36</v>
      </c>
      <c r="H16" s="191">
        <v>39</v>
      </c>
      <c r="I16" s="191">
        <v>28</v>
      </c>
      <c r="J16" s="191">
        <v>25</v>
      </c>
      <c r="K16" s="191">
        <v>23</v>
      </c>
      <c r="L16" s="191">
        <v>17</v>
      </c>
      <c r="M16" s="191">
        <v>29</v>
      </c>
      <c r="N16" s="191">
        <v>18</v>
      </c>
      <c r="O16" s="191">
        <v>23</v>
      </c>
      <c r="P16" s="554" t="s">
        <v>184</v>
      </c>
      <c r="Q16" s="1315" t="s">
        <v>43</v>
      </c>
    </row>
    <row r="17" spans="1:17" ht="13.5" customHeight="1" thickTop="1" thickBot="1" x14ac:dyDescent="0.25">
      <c r="A17" s="1314"/>
      <c r="B17" s="157" t="s">
        <v>802</v>
      </c>
      <c r="C17" s="568">
        <f t="shared" si="0"/>
        <v>314</v>
      </c>
      <c r="D17" s="191">
        <v>19</v>
      </c>
      <c r="E17" s="191">
        <v>25</v>
      </c>
      <c r="F17" s="191">
        <v>32</v>
      </c>
      <c r="G17" s="191">
        <v>32</v>
      </c>
      <c r="H17" s="191">
        <v>29</v>
      </c>
      <c r="I17" s="191">
        <v>19</v>
      </c>
      <c r="J17" s="191">
        <v>32</v>
      </c>
      <c r="K17" s="191">
        <v>29</v>
      </c>
      <c r="L17" s="191">
        <v>26</v>
      </c>
      <c r="M17" s="191">
        <v>24</v>
      </c>
      <c r="N17" s="191">
        <v>21</v>
      </c>
      <c r="O17" s="191">
        <v>26</v>
      </c>
      <c r="P17" s="554" t="s">
        <v>446</v>
      </c>
      <c r="Q17" s="1315"/>
    </row>
    <row r="18" spans="1:17" s="26" customFormat="1" ht="13.5" customHeight="1" thickTop="1" thickBot="1" x14ac:dyDescent="0.25">
      <c r="A18" s="1314"/>
      <c r="B18" s="157" t="s">
        <v>47</v>
      </c>
      <c r="C18" s="190">
        <f t="shared" si="0"/>
        <v>622</v>
      </c>
      <c r="D18" s="190">
        <f>D16+D17</f>
        <v>42</v>
      </c>
      <c r="E18" s="190">
        <f t="shared" ref="E18" si="24">E16+E17</f>
        <v>46</v>
      </c>
      <c r="F18" s="190">
        <f t="shared" ref="F18" si="25">F16+F17</f>
        <v>58</v>
      </c>
      <c r="G18" s="190">
        <f t="shared" ref="G18" si="26">G16+G17</f>
        <v>68</v>
      </c>
      <c r="H18" s="190">
        <f t="shared" ref="H18" si="27">H16+H17</f>
        <v>68</v>
      </c>
      <c r="I18" s="190">
        <f t="shared" ref="I18" si="28">I16+I17</f>
        <v>47</v>
      </c>
      <c r="J18" s="190">
        <f t="shared" ref="J18" si="29">J16+J17</f>
        <v>57</v>
      </c>
      <c r="K18" s="190">
        <f t="shared" ref="K18" si="30">K16+K17</f>
        <v>52</v>
      </c>
      <c r="L18" s="190">
        <f t="shared" ref="L18" si="31">L16+L17</f>
        <v>43</v>
      </c>
      <c r="M18" s="190">
        <f t="shared" ref="M18" si="32">M16+M17</f>
        <v>53</v>
      </c>
      <c r="N18" s="190">
        <f t="shared" ref="N18" si="33">N16+N17</f>
        <v>39</v>
      </c>
      <c r="O18" s="190">
        <f t="shared" ref="O18" si="34">O16+O17</f>
        <v>49</v>
      </c>
      <c r="P18" s="554" t="s">
        <v>48</v>
      </c>
      <c r="Q18" s="1315"/>
    </row>
    <row r="19" spans="1:17" ht="13.5" customHeight="1" thickTop="1" thickBot="1" x14ac:dyDescent="0.25">
      <c r="A19" s="1311" t="s">
        <v>797</v>
      </c>
      <c r="B19" s="156" t="s">
        <v>801</v>
      </c>
      <c r="C19" s="996">
        <f t="shared" si="0"/>
        <v>149</v>
      </c>
      <c r="D19" s="189">
        <v>23</v>
      </c>
      <c r="E19" s="189">
        <v>12</v>
      </c>
      <c r="F19" s="189">
        <v>19</v>
      </c>
      <c r="G19" s="189">
        <v>12</v>
      </c>
      <c r="H19" s="189">
        <v>9</v>
      </c>
      <c r="I19" s="189">
        <v>14</v>
      </c>
      <c r="J19" s="189">
        <v>11</v>
      </c>
      <c r="K19" s="189">
        <v>14</v>
      </c>
      <c r="L19" s="189">
        <v>8</v>
      </c>
      <c r="M19" s="189">
        <v>10</v>
      </c>
      <c r="N19" s="189">
        <v>9</v>
      </c>
      <c r="O19" s="189">
        <v>8</v>
      </c>
      <c r="P19" s="553" t="s">
        <v>184</v>
      </c>
      <c r="Q19" s="1313" t="s">
        <v>44</v>
      </c>
    </row>
    <row r="20" spans="1:17" ht="13.5" customHeight="1" thickTop="1" thickBot="1" x14ac:dyDescent="0.25">
      <c r="A20" s="1311"/>
      <c r="B20" s="156" t="s">
        <v>802</v>
      </c>
      <c r="C20" s="996">
        <f t="shared" si="0"/>
        <v>154</v>
      </c>
      <c r="D20" s="189">
        <v>19</v>
      </c>
      <c r="E20" s="189">
        <v>18</v>
      </c>
      <c r="F20" s="189">
        <v>19</v>
      </c>
      <c r="G20" s="189">
        <v>9</v>
      </c>
      <c r="H20" s="189">
        <v>9</v>
      </c>
      <c r="I20" s="189">
        <v>16</v>
      </c>
      <c r="J20" s="189">
        <v>9</v>
      </c>
      <c r="K20" s="189">
        <v>16</v>
      </c>
      <c r="L20" s="189">
        <v>10</v>
      </c>
      <c r="M20" s="189">
        <v>7</v>
      </c>
      <c r="N20" s="189">
        <v>9</v>
      </c>
      <c r="O20" s="189">
        <v>13</v>
      </c>
      <c r="P20" s="553" t="s">
        <v>446</v>
      </c>
      <c r="Q20" s="1313"/>
    </row>
    <row r="21" spans="1:17" s="26" customFormat="1" ht="13.5" customHeight="1" thickTop="1" thickBot="1" x14ac:dyDescent="0.25">
      <c r="A21" s="1311"/>
      <c r="B21" s="156" t="s">
        <v>47</v>
      </c>
      <c r="C21" s="188">
        <f t="shared" si="0"/>
        <v>303</v>
      </c>
      <c r="D21" s="188">
        <f>D19+D20</f>
        <v>42</v>
      </c>
      <c r="E21" s="188">
        <f t="shared" ref="E21" si="35">E19+E20</f>
        <v>30</v>
      </c>
      <c r="F21" s="188">
        <f t="shared" ref="F21" si="36">F19+F20</f>
        <v>38</v>
      </c>
      <c r="G21" s="188">
        <f t="shared" ref="G21" si="37">G19+G20</f>
        <v>21</v>
      </c>
      <c r="H21" s="188">
        <f t="shared" ref="H21" si="38">H19+H20</f>
        <v>18</v>
      </c>
      <c r="I21" s="188">
        <f t="shared" ref="I21" si="39">I19+I20</f>
        <v>30</v>
      </c>
      <c r="J21" s="188">
        <f t="shared" ref="J21" si="40">J19+J20</f>
        <v>20</v>
      </c>
      <c r="K21" s="188">
        <f t="shared" ref="K21" si="41">K19+K20</f>
        <v>30</v>
      </c>
      <c r="L21" s="188">
        <f t="shared" ref="L21" si="42">L19+L20</f>
        <v>18</v>
      </c>
      <c r="M21" s="188">
        <f t="shared" ref="M21" si="43">M19+M20</f>
        <v>17</v>
      </c>
      <c r="N21" s="188">
        <f t="shared" ref="N21" si="44">N19+N20</f>
        <v>18</v>
      </c>
      <c r="O21" s="188">
        <f t="shared" ref="O21" si="45">O19+O20</f>
        <v>21</v>
      </c>
      <c r="P21" s="553" t="s">
        <v>48</v>
      </c>
      <c r="Q21" s="1313"/>
    </row>
    <row r="22" spans="1:17" s="26" customFormat="1" ht="13.5" customHeight="1" thickTop="1" thickBot="1" x14ac:dyDescent="0.25">
      <c r="A22" s="1314" t="s">
        <v>798</v>
      </c>
      <c r="B22" s="157" t="s">
        <v>801</v>
      </c>
      <c r="C22" s="568">
        <f t="shared" si="0"/>
        <v>29</v>
      </c>
      <c r="D22" s="191">
        <v>2</v>
      </c>
      <c r="E22" s="191">
        <v>2</v>
      </c>
      <c r="F22" s="191">
        <v>5</v>
      </c>
      <c r="G22" s="191">
        <v>2</v>
      </c>
      <c r="H22" s="191">
        <v>2</v>
      </c>
      <c r="I22" s="191">
        <v>3</v>
      </c>
      <c r="J22" s="191">
        <v>2</v>
      </c>
      <c r="K22" s="191">
        <v>2</v>
      </c>
      <c r="L22" s="191">
        <v>2</v>
      </c>
      <c r="M22" s="191">
        <v>2</v>
      </c>
      <c r="N22" s="191">
        <v>3</v>
      </c>
      <c r="O22" s="191">
        <v>2</v>
      </c>
      <c r="P22" s="554" t="s">
        <v>184</v>
      </c>
      <c r="Q22" s="1315" t="s">
        <v>45</v>
      </c>
    </row>
    <row r="23" spans="1:17" s="26" customFormat="1" ht="13.5" customHeight="1" thickTop="1" thickBot="1" x14ac:dyDescent="0.25">
      <c r="A23" s="1314"/>
      <c r="B23" s="157" t="s">
        <v>802</v>
      </c>
      <c r="C23" s="568">
        <f t="shared" si="0"/>
        <v>33</v>
      </c>
      <c r="D23" s="191">
        <v>1</v>
      </c>
      <c r="E23" s="191">
        <v>3</v>
      </c>
      <c r="F23" s="191">
        <v>3</v>
      </c>
      <c r="G23" s="191">
        <v>2</v>
      </c>
      <c r="H23" s="191">
        <v>4</v>
      </c>
      <c r="I23" s="191">
        <v>3</v>
      </c>
      <c r="J23" s="191">
        <v>2</v>
      </c>
      <c r="K23" s="191">
        <v>5</v>
      </c>
      <c r="L23" s="191">
        <v>3</v>
      </c>
      <c r="M23" s="191">
        <v>4</v>
      </c>
      <c r="N23" s="191">
        <v>1</v>
      </c>
      <c r="O23" s="191">
        <v>2</v>
      </c>
      <c r="P23" s="554" t="s">
        <v>446</v>
      </c>
      <c r="Q23" s="1315"/>
    </row>
    <row r="24" spans="1:17" s="26" customFormat="1" ht="13.5" customHeight="1" thickTop="1" thickBot="1" x14ac:dyDescent="0.25">
      <c r="A24" s="1314"/>
      <c r="B24" s="157" t="s">
        <v>47</v>
      </c>
      <c r="C24" s="190">
        <f t="shared" si="0"/>
        <v>62</v>
      </c>
      <c r="D24" s="190">
        <f>D22+D23</f>
        <v>3</v>
      </c>
      <c r="E24" s="190">
        <f t="shared" ref="E24" si="46">E22+E23</f>
        <v>5</v>
      </c>
      <c r="F24" s="190">
        <f t="shared" ref="F24" si="47">F22+F23</f>
        <v>8</v>
      </c>
      <c r="G24" s="190">
        <f t="shared" ref="G24" si="48">G22+G23</f>
        <v>4</v>
      </c>
      <c r="H24" s="190">
        <f t="shared" ref="H24" si="49">H22+H23</f>
        <v>6</v>
      </c>
      <c r="I24" s="190">
        <f t="shared" ref="I24" si="50">I22+I23</f>
        <v>6</v>
      </c>
      <c r="J24" s="190">
        <f t="shared" ref="J24" si="51">J22+J23</f>
        <v>4</v>
      </c>
      <c r="K24" s="190">
        <f t="shared" ref="K24" si="52">K22+K23</f>
        <v>7</v>
      </c>
      <c r="L24" s="190">
        <f t="shared" ref="L24" si="53">L22+L23</f>
        <v>5</v>
      </c>
      <c r="M24" s="190">
        <f t="shared" ref="M24" si="54">M22+M23</f>
        <v>6</v>
      </c>
      <c r="N24" s="190">
        <f t="shared" ref="N24" si="55">N22+N23</f>
        <v>4</v>
      </c>
      <c r="O24" s="190">
        <f t="shared" ref="O24" si="56">O22+O23</f>
        <v>4</v>
      </c>
      <c r="P24" s="554" t="s">
        <v>48</v>
      </c>
      <c r="Q24" s="1315"/>
    </row>
    <row r="25" spans="1:17" ht="13.5" customHeight="1" thickTop="1" thickBot="1" x14ac:dyDescent="0.25">
      <c r="A25" s="1311" t="s">
        <v>799</v>
      </c>
      <c r="B25" s="156" t="s">
        <v>801</v>
      </c>
      <c r="C25" s="996">
        <f t="shared" si="0"/>
        <v>180</v>
      </c>
      <c r="D25" s="189">
        <v>15</v>
      </c>
      <c r="E25" s="189">
        <v>12</v>
      </c>
      <c r="F25" s="189">
        <v>12</v>
      </c>
      <c r="G25" s="189">
        <v>19</v>
      </c>
      <c r="H25" s="189">
        <v>12</v>
      </c>
      <c r="I25" s="189">
        <v>13</v>
      </c>
      <c r="J25" s="189">
        <v>15</v>
      </c>
      <c r="K25" s="189">
        <v>18</v>
      </c>
      <c r="L25" s="189">
        <v>16</v>
      </c>
      <c r="M25" s="189">
        <v>16</v>
      </c>
      <c r="N25" s="189">
        <v>17</v>
      </c>
      <c r="O25" s="189">
        <v>15</v>
      </c>
      <c r="P25" s="553" t="s">
        <v>184</v>
      </c>
      <c r="Q25" s="1313" t="s">
        <v>46</v>
      </c>
    </row>
    <row r="26" spans="1:17" ht="13.5" customHeight="1" thickTop="1" thickBot="1" x14ac:dyDescent="0.25">
      <c r="A26" s="1311"/>
      <c r="B26" s="156" t="s">
        <v>802</v>
      </c>
      <c r="C26" s="996">
        <f t="shared" si="0"/>
        <v>203</v>
      </c>
      <c r="D26" s="189">
        <v>19</v>
      </c>
      <c r="E26" s="189">
        <v>14</v>
      </c>
      <c r="F26" s="189">
        <v>19</v>
      </c>
      <c r="G26" s="189">
        <v>24</v>
      </c>
      <c r="H26" s="189">
        <v>17</v>
      </c>
      <c r="I26" s="189">
        <v>14</v>
      </c>
      <c r="J26" s="189">
        <v>19</v>
      </c>
      <c r="K26" s="189">
        <v>11</v>
      </c>
      <c r="L26" s="189">
        <v>19</v>
      </c>
      <c r="M26" s="189">
        <v>14</v>
      </c>
      <c r="N26" s="189">
        <v>10</v>
      </c>
      <c r="O26" s="189">
        <v>23</v>
      </c>
      <c r="P26" s="553" t="s">
        <v>446</v>
      </c>
      <c r="Q26" s="1313"/>
    </row>
    <row r="27" spans="1:17" s="26" customFormat="1" ht="13.5" customHeight="1" thickTop="1" thickBot="1" x14ac:dyDescent="0.25">
      <c r="A27" s="1311"/>
      <c r="B27" s="156" t="s">
        <v>47</v>
      </c>
      <c r="C27" s="188">
        <f t="shared" si="0"/>
        <v>383</v>
      </c>
      <c r="D27" s="188">
        <f>D25+D26</f>
        <v>34</v>
      </c>
      <c r="E27" s="188">
        <f t="shared" ref="E27" si="57">E25+E26</f>
        <v>26</v>
      </c>
      <c r="F27" s="188">
        <f t="shared" ref="F27" si="58">F25+F26</f>
        <v>31</v>
      </c>
      <c r="G27" s="188">
        <f t="shared" ref="G27" si="59">G25+G26</f>
        <v>43</v>
      </c>
      <c r="H27" s="188">
        <f t="shared" ref="H27" si="60">H25+H26</f>
        <v>29</v>
      </c>
      <c r="I27" s="188">
        <f t="shared" ref="I27" si="61">I25+I26</f>
        <v>27</v>
      </c>
      <c r="J27" s="188">
        <f t="shared" ref="J27" si="62">J25+J26</f>
        <v>34</v>
      </c>
      <c r="K27" s="188">
        <f t="shared" ref="K27" si="63">K25+K26</f>
        <v>29</v>
      </c>
      <c r="L27" s="188">
        <f t="shared" ref="L27" si="64">L25+L26</f>
        <v>35</v>
      </c>
      <c r="M27" s="188">
        <f t="shared" ref="M27" si="65">M25+M26</f>
        <v>30</v>
      </c>
      <c r="N27" s="188">
        <f t="shared" ref="N27" si="66">N25+N26</f>
        <v>27</v>
      </c>
      <c r="O27" s="188">
        <f t="shared" ref="O27" si="67">O25+O26</f>
        <v>38</v>
      </c>
      <c r="P27" s="553" t="s">
        <v>48</v>
      </c>
      <c r="Q27" s="1316"/>
    </row>
    <row r="28" spans="1:17" s="26" customFormat="1" ht="13.5" customHeight="1" thickTop="1" thickBot="1" x14ac:dyDescent="0.25">
      <c r="A28" s="1314" t="s">
        <v>800</v>
      </c>
      <c r="B28" s="157" t="s">
        <v>801</v>
      </c>
      <c r="C28" s="568">
        <f t="shared" si="0"/>
        <v>163</v>
      </c>
      <c r="D28" s="191">
        <v>12</v>
      </c>
      <c r="E28" s="191">
        <v>11</v>
      </c>
      <c r="F28" s="191">
        <v>12</v>
      </c>
      <c r="G28" s="191">
        <v>27</v>
      </c>
      <c r="H28" s="191">
        <v>19</v>
      </c>
      <c r="I28" s="191">
        <v>11</v>
      </c>
      <c r="J28" s="191">
        <v>11</v>
      </c>
      <c r="K28" s="191">
        <v>17</v>
      </c>
      <c r="L28" s="191">
        <v>11</v>
      </c>
      <c r="M28" s="191">
        <v>14</v>
      </c>
      <c r="N28" s="191">
        <v>6</v>
      </c>
      <c r="O28" s="191">
        <v>12</v>
      </c>
      <c r="P28" s="554" t="s">
        <v>184</v>
      </c>
      <c r="Q28" s="1315" t="s">
        <v>669</v>
      </c>
    </row>
    <row r="29" spans="1:17" s="26" customFormat="1" ht="13.5" customHeight="1" thickTop="1" thickBot="1" x14ac:dyDescent="0.25">
      <c r="A29" s="1314"/>
      <c r="B29" s="157" t="s">
        <v>802</v>
      </c>
      <c r="C29" s="568">
        <f t="shared" si="0"/>
        <v>155</v>
      </c>
      <c r="D29" s="191">
        <v>22</v>
      </c>
      <c r="E29" s="191">
        <v>15</v>
      </c>
      <c r="F29" s="191">
        <v>17</v>
      </c>
      <c r="G29" s="191">
        <v>8</v>
      </c>
      <c r="H29" s="191">
        <v>12</v>
      </c>
      <c r="I29" s="191">
        <v>6</v>
      </c>
      <c r="J29" s="191">
        <v>14</v>
      </c>
      <c r="K29" s="191">
        <v>16</v>
      </c>
      <c r="L29" s="191">
        <v>8</v>
      </c>
      <c r="M29" s="191">
        <v>7</v>
      </c>
      <c r="N29" s="191">
        <v>13</v>
      </c>
      <c r="O29" s="191">
        <v>17</v>
      </c>
      <c r="P29" s="554" t="s">
        <v>446</v>
      </c>
      <c r="Q29" s="1315"/>
    </row>
    <row r="30" spans="1:17" s="26" customFormat="1" ht="13.5" customHeight="1" thickTop="1" thickBot="1" x14ac:dyDescent="0.25">
      <c r="A30" s="1314"/>
      <c r="B30" s="157" t="s">
        <v>47</v>
      </c>
      <c r="C30" s="190">
        <f t="shared" si="0"/>
        <v>318</v>
      </c>
      <c r="D30" s="190">
        <f>D28+D29</f>
        <v>34</v>
      </c>
      <c r="E30" s="190">
        <f t="shared" ref="E30" si="68">E28+E29</f>
        <v>26</v>
      </c>
      <c r="F30" s="190">
        <f t="shared" ref="F30" si="69">F28+F29</f>
        <v>29</v>
      </c>
      <c r="G30" s="190">
        <f t="shared" ref="G30" si="70">G28+G29</f>
        <v>35</v>
      </c>
      <c r="H30" s="190">
        <f t="shared" ref="H30" si="71">H28+H29</f>
        <v>31</v>
      </c>
      <c r="I30" s="190">
        <f t="shared" ref="I30" si="72">I28+I29</f>
        <v>17</v>
      </c>
      <c r="J30" s="190">
        <f t="shared" ref="J30" si="73">J28+J29</f>
        <v>25</v>
      </c>
      <c r="K30" s="190">
        <f t="shared" ref="K30" si="74">K28+K29</f>
        <v>33</v>
      </c>
      <c r="L30" s="190">
        <f t="shared" ref="L30" si="75">L28+L29</f>
        <v>19</v>
      </c>
      <c r="M30" s="190">
        <f t="shared" ref="M30" si="76">M28+M29</f>
        <v>21</v>
      </c>
      <c r="N30" s="190">
        <f t="shared" ref="N30" si="77">N28+N29</f>
        <v>19</v>
      </c>
      <c r="O30" s="190">
        <f t="shared" ref="O30" si="78">O28+O29</f>
        <v>29</v>
      </c>
      <c r="P30" s="554" t="s">
        <v>48</v>
      </c>
      <c r="Q30" s="1315"/>
    </row>
    <row r="31" spans="1:17" s="26" customFormat="1" ht="13.5" customHeight="1" thickTop="1" thickBot="1" x14ac:dyDescent="0.25">
      <c r="A31" s="1311" t="s">
        <v>807</v>
      </c>
      <c r="B31" s="156" t="s">
        <v>801</v>
      </c>
      <c r="C31" s="996">
        <f t="shared" si="0"/>
        <v>90</v>
      </c>
      <c r="D31" s="189">
        <v>5</v>
      </c>
      <c r="E31" s="189">
        <v>8</v>
      </c>
      <c r="F31" s="189">
        <v>4</v>
      </c>
      <c r="G31" s="189">
        <v>7</v>
      </c>
      <c r="H31" s="189">
        <v>5</v>
      </c>
      <c r="I31" s="189">
        <v>11</v>
      </c>
      <c r="J31" s="189">
        <v>6</v>
      </c>
      <c r="K31" s="189">
        <v>8</v>
      </c>
      <c r="L31" s="189">
        <v>9</v>
      </c>
      <c r="M31" s="189">
        <v>13</v>
      </c>
      <c r="N31" s="189">
        <v>8</v>
      </c>
      <c r="O31" s="189">
        <v>6</v>
      </c>
      <c r="P31" s="553" t="s">
        <v>184</v>
      </c>
      <c r="Q31" s="1313" t="s">
        <v>181</v>
      </c>
    </row>
    <row r="32" spans="1:17" s="26" customFormat="1" ht="13.5" customHeight="1" thickTop="1" thickBot="1" x14ac:dyDescent="0.25">
      <c r="A32" s="1311"/>
      <c r="B32" s="156" t="s">
        <v>802</v>
      </c>
      <c r="C32" s="996">
        <f t="shared" si="0"/>
        <v>68</v>
      </c>
      <c r="D32" s="189">
        <v>2</v>
      </c>
      <c r="E32" s="189">
        <v>4</v>
      </c>
      <c r="F32" s="189">
        <v>7</v>
      </c>
      <c r="G32" s="189">
        <v>3</v>
      </c>
      <c r="H32" s="189">
        <v>7</v>
      </c>
      <c r="I32" s="189">
        <v>7</v>
      </c>
      <c r="J32" s="189">
        <v>5</v>
      </c>
      <c r="K32" s="189">
        <v>13</v>
      </c>
      <c r="L32" s="189">
        <v>2</v>
      </c>
      <c r="M32" s="189">
        <v>3</v>
      </c>
      <c r="N32" s="189">
        <v>7</v>
      </c>
      <c r="O32" s="189">
        <v>8</v>
      </c>
      <c r="P32" s="553" t="s">
        <v>446</v>
      </c>
      <c r="Q32" s="1313"/>
    </row>
    <row r="33" spans="1:17" s="26" customFormat="1" ht="13.5" customHeight="1" thickTop="1" x14ac:dyDescent="0.2">
      <c r="A33" s="1311"/>
      <c r="B33" s="142" t="s">
        <v>47</v>
      </c>
      <c r="C33" s="196">
        <f t="shared" si="0"/>
        <v>158</v>
      </c>
      <c r="D33" s="196">
        <f>D31+D32</f>
        <v>7</v>
      </c>
      <c r="E33" s="196">
        <f t="shared" ref="E33" si="79">E31+E32</f>
        <v>12</v>
      </c>
      <c r="F33" s="196">
        <f t="shared" ref="F33" si="80">F31+F32</f>
        <v>11</v>
      </c>
      <c r="G33" s="196">
        <f t="shared" ref="G33" si="81">G31+G32</f>
        <v>10</v>
      </c>
      <c r="H33" s="196">
        <f t="shared" ref="H33" si="82">H31+H32</f>
        <v>12</v>
      </c>
      <c r="I33" s="196">
        <f t="shared" ref="I33" si="83">I31+I32</f>
        <v>18</v>
      </c>
      <c r="J33" s="196">
        <f t="shared" ref="J33" si="84">J31+J32</f>
        <v>11</v>
      </c>
      <c r="K33" s="196">
        <f t="shared" ref="K33" si="85">K31+K32</f>
        <v>21</v>
      </c>
      <c r="L33" s="196">
        <f t="shared" ref="L33" si="86">L31+L32</f>
        <v>11</v>
      </c>
      <c r="M33" s="196">
        <f t="shared" ref="M33" si="87">M31+M32</f>
        <v>16</v>
      </c>
      <c r="N33" s="196">
        <f t="shared" ref="N33" si="88">N31+N32</f>
        <v>15</v>
      </c>
      <c r="O33" s="196">
        <f t="shared" ref="O33" si="89">O31+O32</f>
        <v>14</v>
      </c>
      <c r="P33" s="51" t="s">
        <v>48</v>
      </c>
      <c r="Q33" s="1316"/>
    </row>
    <row r="34" spans="1:17" ht="13.5" customHeight="1" thickBot="1" x14ac:dyDescent="0.25">
      <c r="A34" s="1317" t="s">
        <v>47</v>
      </c>
      <c r="B34" s="144" t="s">
        <v>801</v>
      </c>
      <c r="C34" s="756">
        <f t="shared" si="0"/>
        <v>3949</v>
      </c>
      <c r="D34" s="756">
        <f t="shared" ref="D34:N35" si="90">D7+D10+D13+D16+D19+D22+D25+D28+D31</f>
        <v>290</v>
      </c>
      <c r="E34" s="756">
        <f t="shared" si="90"/>
        <v>310</v>
      </c>
      <c r="F34" s="756">
        <f t="shared" si="90"/>
        <v>330</v>
      </c>
      <c r="G34" s="756">
        <f t="shared" si="90"/>
        <v>333</v>
      </c>
      <c r="H34" s="756">
        <f t="shared" si="90"/>
        <v>362</v>
      </c>
      <c r="I34" s="756">
        <f t="shared" si="90"/>
        <v>353</v>
      </c>
      <c r="J34" s="756">
        <f t="shared" si="90"/>
        <v>342</v>
      </c>
      <c r="K34" s="756">
        <f t="shared" si="90"/>
        <v>335</v>
      </c>
      <c r="L34" s="756">
        <f t="shared" si="90"/>
        <v>337</v>
      </c>
      <c r="M34" s="756">
        <f t="shared" si="90"/>
        <v>322</v>
      </c>
      <c r="N34" s="756">
        <f t="shared" si="90"/>
        <v>291</v>
      </c>
      <c r="O34" s="756">
        <f>O7+O10+O13+O16+O19+O22+O25+O28+O31</f>
        <v>344</v>
      </c>
      <c r="P34" s="556" t="s">
        <v>184</v>
      </c>
      <c r="Q34" s="1320" t="s">
        <v>48</v>
      </c>
    </row>
    <row r="35" spans="1:17" ht="13.5" customHeight="1" thickTop="1" thickBot="1" x14ac:dyDescent="0.25">
      <c r="A35" s="1318"/>
      <c r="B35" s="157" t="s">
        <v>802</v>
      </c>
      <c r="C35" s="568">
        <f t="shared" si="0"/>
        <v>3854</v>
      </c>
      <c r="D35" s="568">
        <f t="shared" si="90"/>
        <v>309</v>
      </c>
      <c r="E35" s="568">
        <f t="shared" si="90"/>
        <v>298</v>
      </c>
      <c r="F35" s="568">
        <f t="shared" si="90"/>
        <v>370</v>
      </c>
      <c r="G35" s="568">
        <f t="shared" si="90"/>
        <v>318</v>
      </c>
      <c r="H35" s="568">
        <f t="shared" si="90"/>
        <v>338</v>
      </c>
      <c r="I35" s="568">
        <f t="shared" si="90"/>
        <v>310</v>
      </c>
      <c r="J35" s="568">
        <f t="shared" si="90"/>
        <v>305</v>
      </c>
      <c r="K35" s="568">
        <f t="shared" si="90"/>
        <v>323</v>
      </c>
      <c r="L35" s="568">
        <f t="shared" si="90"/>
        <v>332</v>
      </c>
      <c r="M35" s="568">
        <f t="shared" si="90"/>
        <v>312</v>
      </c>
      <c r="N35" s="568">
        <f t="shared" si="90"/>
        <v>285</v>
      </c>
      <c r="O35" s="568">
        <f>O8+O11+O14+O17+O20+O23+O26+O29+O32</f>
        <v>354</v>
      </c>
      <c r="P35" s="554" t="s">
        <v>446</v>
      </c>
      <c r="Q35" s="1321"/>
    </row>
    <row r="36" spans="1:17" s="26" customFormat="1" ht="13.5" customHeight="1" thickTop="1" x14ac:dyDescent="0.2">
      <c r="A36" s="1319"/>
      <c r="B36" s="557" t="s">
        <v>47</v>
      </c>
      <c r="C36" s="569">
        <f t="shared" si="0"/>
        <v>7803</v>
      </c>
      <c r="D36" s="569">
        <f t="shared" ref="D36:N36" si="91">D34+D35</f>
        <v>599</v>
      </c>
      <c r="E36" s="569">
        <f t="shared" si="91"/>
        <v>608</v>
      </c>
      <c r="F36" s="569">
        <f t="shared" si="91"/>
        <v>700</v>
      </c>
      <c r="G36" s="569">
        <f t="shared" si="91"/>
        <v>651</v>
      </c>
      <c r="H36" s="569">
        <f t="shared" si="91"/>
        <v>700</v>
      </c>
      <c r="I36" s="569">
        <f t="shared" si="91"/>
        <v>663</v>
      </c>
      <c r="J36" s="569">
        <f t="shared" si="91"/>
        <v>647</v>
      </c>
      <c r="K36" s="569">
        <f t="shared" si="91"/>
        <v>658</v>
      </c>
      <c r="L36" s="569">
        <f t="shared" si="91"/>
        <v>669</v>
      </c>
      <c r="M36" s="569">
        <f t="shared" si="91"/>
        <v>634</v>
      </c>
      <c r="N36" s="569">
        <f t="shared" si="91"/>
        <v>576</v>
      </c>
      <c r="O36" s="569">
        <f>O34+O35</f>
        <v>698</v>
      </c>
      <c r="P36" s="558" t="s">
        <v>48</v>
      </c>
      <c r="Q36" s="1322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x14ac:dyDescent="0.25">
      <c r="A40" s="29"/>
      <c r="B40" s="47"/>
      <c r="P40" s="47"/>
      <c r="Q40" s="29"/>
    </row>
    <row r="41" spans="1:17" x14ac:dyDescent="0.25">
      <c r="A41" s="29"/>
      <c r="B41" s="47"/>
      <c r="P41" s="47"/>
      <c r="Q41" s="29"/>
    </row>
    <row r="42" spans="1:17" x14ac:dyDescent="0.25">
      <c r="A42" s="29"/>
      <c r="B42" s="47"/>
      <c r="P42" s="47"/>
      <c r="Q42" s="29"/>
    </row>
    <row r="43" spans="1:17" x14ac:dyDescent="0.25">
      <c r="A43" s="29"/>
      <c r="B43" s="47"/>
      <c r="P43" s="47"/>
      <c r="Q43" s="29"/>
    </row>
    <row r="44" spans="1:17" x14ac:dyDescent="0.25">
      <c r="A44" s="29"/>
      <c r="B44" s="47"/>
      <c r="P44" s="47"/>
      <c r="Q44" s="29"/>
    </row>
    <row r="45" spans="1:17" x14ac:dyDescent="0.25">
      <c r="A45" s="29"/>
      <c r="B45" s="47"/>
      <c r="P45" s="47"/>
      <c r="Q45" s="29"/>
    </row>
    <row r="46" spans="1:17" x14ac:dyDescent="0.25">
      <c r="A46" s="29"/>
      <c r="B46" s="47"/>
      <c r="P46" s="47"/>
      <c r="Q46" s="29"/>
    </row>
    <row r="47" spans="1:17" x14ac:dyDescent="0.25">
      <c r="A47" s="29"/>
      <c r="B47" s="47"/>
      <c r="P47" s="47"/>
      <c r="Q47" s="29"/>
    </row>
    <row r="48" spans="1:17" x14ac:dyDescent="0.25">
      <c r="A48" s="29"/>
      <c r="B48" s="47"/>
      <c r="P48" s="47"/>
      <c r="Q48" s="29"/>
    </row>
    <row r="49" spans="1:17" x14ac:dyDescent="0.25">
      <c r="A49" s="29"/>
      <c r="B49" s="47"/>
      <c r="P49" s="47"/>
      <c r="Q49" s="29"/>
    </row>
    <row r="50" spans="1:17" x14ac:dyDescent="0.25">
      <c r="A50" s="29"/>
      <c r="B50" s="47"/>
      <c r="P50" s="47"/>
      <c r="Q50" s="29"/>
    </row>
    <row r="51" spans="1:17" x14ac:dyDescent="0.25">
      <c r="A51" s="29"/>
      <c r="B51" s="47"/>
      <c r="P51" s="47"/>
      <c r="Q51" s="29"/>
    </row>
    <row r="52" spans="1:17" x14ac:dyDescent="0.25">
      <c r="A52" s="29"/>
      <c r="B52" s="47"/>
      <c r="P52" s="47"/>
      <c r="Q52" s="29"/>
    </row>
    <row r="53" spans="1:17" x14ac:dyDescent="0.25">
      <c r="A53" s="29"/>
      <c r="B53" s="47"/>
      <c r="P53" s="47"/>
      <c r="Q53" s="29"/>
    </row>
    <row r="54" spans="1:17" x14ac:dyDescent="0.25">
      <c r="A54" s="29"/>
      <c r="B54" s="47"/>
      <c r="P54" s="47"/>
      <c r="Q54" s="29"/>
    </row>
    <row r="55" spans="1:17" x14ac:dyDescent="0.25">
      <c r="A55" s="29"/>
      <c r="B55" s="47"/>
      <c r="P55" s="47"/>
      <c r="Q55" s="29"/>
    </row>
    <row r="56" spans="1:17" x14ac:dyDescent="0.25">
      <c r="A56" s="29"/>
      <c r="B56" s="47"/>
      <c r="P56" s="47"/>
      <c r="Q56" s="29"/>
    </row>
    <row r="57" spans="1:17" x14ac:dyDescent="0.25">
      <c r="A57" s="29"/>
      <c r="B57" s="47"/>
      <c r="P57" s="47"/>
      <c r="Q57" s="29"/>
    </row>
    <row r="58" spans="1:17" x14ac:dyDescent="0.25">
      <c r="A58" s="29"/>
      <c r="B58" s="47"/>
      <c r="P58" s="47"/>
      <c r="Q58" s="29"/>
    </row>
    <row r="59" spans="1:17" x14ac:dyDescent="0.25">
      <c r="A59" s="29"/>
      <c r="B59" s="47"/>
      <c r="P59" s="47"/>
      <c r="Q59" s="29"/>
    </row>
    <row r="60" spans="1:17" x14ac:dyDescent="0.25">
      <c r="A60" s="29"/>
      <c r="B60" s="47"/>
      <c r="P60" s="47"/>
      <c r="Q60" s="29"/>
    </row>
    <row r="61" spans="1:17" x14ac:dyDescent="0.25">
      <c r="A61" s="29"/>
      <c r="B61" s="47"/>
      <c r="P61" s="47"/>
      <c r="Q61" s="29"/>
    </row>
    <row r="62" spans="1:17" x14ac:dyDescent="0.25">
      <c r="A62" s="29"/>
      <c r="B62" s="47"/>
      <c r="P62" s="47"/>
      <c r="Q62" s="29"/>
    </row>
    <row r="63" spans="1:17" x14ac:dyDescent="0.25">
      <c r="A63" s="29"/>
      <c r="B63" s="47"/>
      <c r="P63" s="47"/>
      <c r="Q63" s="29"/>
    </row>
    <row r="64" spans="1:17" x14ac:dyDescent="0.25">
      <c r="A64" s="29"/>
      <c r="B64" s="47"/>
      <c r="P64" s="47"/>
      <c r="Q64" s="29"/>
    </row>
    <row r="65" spans="1:17" x14ac:dyDescent="0.25">
      <c r="A65" s="29"/>
      <c r="B65" s="47"/>
      <c r="P65" s="47"/>
      <c r="Q65" s="29"/>
    </row>
    <row r="66" spans="1:17" x14ac:dyDescent="0.25">
      <c r="A66" s="29"/>
      <c r="B66" s="47"/>
      <c r="P66" s="47"/>
      <c r="Q66" s="29"/>
    </row>
    <row r="67" spans="1:17" x14ac:dyDescent="0.25">
      <c r="A67" s="29"/>
      <c r="B67" s="47"/>
      <c r="P67" s="47"/>
      <c r="Q67" s="29"/>
    </row>
    <row r="68" spans="1:17" x14ac:dyDescent="0.25">
      <c r="A68" s="29"/>
      <c r="B68" s="47"/>
      <c r="P68" s="47"/>
      <c r="Q68" s="29"/>
    </row>
    <row r="69" spans="1:17" x14ac:dyDescent="0.25">
      <c r="A69" s="29"/>
      <c r="B69" s="47"/>
      <c r="P69" s="47"/>
      <c r="Q69" s="29"/>
    </row>
    <row r="70" spans="1:17" x14ac:dyDescent="0.25">
      <c r="A70" s="29"/>
      <c r="B70" s="47"/>
      <c r="P70" s="47"/>
      <c r="Q70" s="29"/>
    </row>
    <row r="71" spans="1:17" x14ac:dyDescent="0.25">
      <c r="A71" s="29"/>
      <c r="B71" s="47"/>
      <c r="P71" s="47"/>
      <c r="Q71" s="29"/>
    </row>
    <row r="72" spans="1:17" x14ac:dyDescent="0.25">
      <c r="A72" s="29"/>
      <c r="B72" s="47"/>
      <c r="P72" s="47"/>
      <c r="Q72" s="29"/>
    </row>
    <row r="73" spans="1:17" x14ac:dyDescent="0.25">
      <c r="A73" s="29"/>
      <c r="B73" s="47"/>
      <c r="P73" s="47"/>
      <c r="Q73" s="29"/>
    </row>
    <row r="74" spans="1:17" x14ac:dyDescent="0.25">
      <c r="A74" s="29"/>
      <c r="B74" s="47"/>
      <c r="P74" s="47"/>
      <c r="Q74" s="29"/>
    </row>
    <row r="75" spans="1:17" x14ac:dyDescent="0.25">
      <c r="A75" s="29"/>
      <c r="B75" s="47"/>
      <c r="P75" s="47"/>
      <c r="Q75" s="29"/>
    </row>
    <row r="76" spans="1:17" x14ac:dyDescent="0.25">
      <c r="A76" s="29"/>
      <c r="B76" s="47"/>
      <c r="P76" s="47"/>
      <c r="Q76" s="29"/>
    </row>
    <row r="77" spans="1:17" x14ac:dyDescent="0.25">
      <c r="A77" s="29"/>
      <c r="B77" s="47"/>
      <c r="P77" s="47"/>
      <c r="Q77" s="29"/>
    </row>
    <row r="78" spans="1:17" x14ac:dyDescent="0.25">
      <c r="A78" s="29"/>
      <c r="B78" s="47"/>
      <c r="P78" s="47"/>
      <c r="Q78" s="29"/>
    </row>
    <row r="79" spans="1:17" x14ac:dyDescent="0.25">
      <c r="A79" s="29"/>
      <c r="B79" s="47"/>
      <c r="P79" s="47"/>
      <c r="Q79" s="29"/>
    </row>
    <row r="80" spans="1:17" x14ac:dyDescent="0.25">
      <c r="A80" s="29"/>
      <c r="B80" s="47"/>
      <c r="P80" s="47"/>
      <c r="Q80" s="29"/>
    </row>
    <row r="81" spans="1:17" x14ac:dyDescent="0.25">
      <c r="A81" s="29"/>
      <c r="B81" s="47"/>
      <c r="P81" s="47"/>
      <c r="Q81" s="29"/>
    </row>
    <row r="82" spans="1:17" x14ac:dyDescent="0.25">
      <c r="A82" s="29"/>
      <c r="B82" s="47"/>
      <c r="P82" s="47"/>
      <c r="Q82" s="29"/>
    </row>
    <row r="83" spans="1:17" x14ac:dyDescent="0.25">
      <c r="A83" s="29"/>
      <c r="B83" s="47"/>
      <c r="P83" s="47"/>
      <c r="Q83" s="29"/>
    </row>
    <row r="84" spans="1:17" x14ac:dyDescent="0.25">
      <c r="A84" s="29"/>
      <c r="B84" s="47"/>
      <c r="P84" s="47"/>
      <c r="Q84" s="29"/>
    </row>
    <row r="85" spans="1:17" x14ac:dyDescent="0.25">
      <c r="A85" s="29"/>
      <c r="B85" s="47"/>
      <c r="P85" s="47"/>
      <c r="Q85" s="29"/>
    </row>
    <row r="86" spans="1:17" x14ac:dyDescent="0.25">
      <c r="A86" s="29"/>
      <c r="B86" s="47"/>
      <c r="P86" s="47"/>
      <c r="Q86" s="29"/>
    </row>
    <row r="87" spans="1:17" x14ac:dyDescent="0.25">
      <c r="A87" s="29"/>
      <c r="B87" s="47"/>
      <c r="P87" s="47"/>
      <c r="Q87" s="29"/>
    </row>
    <row r="88" spans="1:17" x14ac:dyDescent="0.25">
      <c r="A88" s="29"/>
      <c r="B88" s="47"/>
      <c r="P88" s="47"/>
      <c r="Q88" s="29"/>
    </row>
    <row r="89" spans="1:17" x14ac:dyDescent="0.25">
      <c r="A89" s="29"/>
      <c r="B89" s="47"/>
      <c r="P89" s="47"/>
      <c r="Q89" s="29"/>
    </row>
    <row r="90" spans="1:17" x14ac:dyDescent="0.25">
      <c r="A90" s="29"/>
      <c r="B90" s="47"/>
      <c r="P90" s="47"/>
      <c r="Q90" s="29"/>
    </row>
    <row r="91" spans="1:17" x14ac:dyDescent="0.25">
      <c r="A91" s="29"/>
      <c r="B91" s="47"/>
      <c r="P91" s="47"/>
      <c r="Q91" s="29"/>
    </row>
    <row r="92" spans="1:17" x14ac:dyDescent="0.25">
      <c r="A92" s="29"/>
      <c r="B92" s="47"/>
      <c r="P92" s="47"/>
      <c r="Q92" s="29"/>
    </row>
    <row r="93" spans="1:17" x14ac:dyDescent="0.25">
      <c r="A93" s="29"/>
      <c r="B93" s="47"/>
      <c r="P93" s="47"/>
      <c r="Q93" s="29"/>
    </row>
    <row r="94" spans="1:17" x14ac:dyDescent="0.25">
      <c r="A94" s="29"/>
      <c r="B94" s="47"/>
      <c r="P94" s="47"/>
      <c r="Q94" s="29"/>
    </row>
    <row r="95" spans="1:17" x14ac:dyDescent="0.25">
      <c r="A95" s="29"/>
      <c r="B95" s="47"/>
      <c r="P95" s="47"/>
      <c r="Q95" s="29"/>
    </row>
    <row r="96" spans="1:17" x14ac:dyDescent="0.25">
      <c r="A96" s="29"/>
      <c r="B96" s="47"/>
      <c r="P96" s="47"/>
      <c r="Q96" s="29"/>
    </row>
    <row r="97" spans="1:17" x14ac:dyDescent="0.25">
      <c r="A97" s="29"/>
      <c r="B97" s="47"/>
      <c r="P97" s="47"/>
      <c r="Q97" s="29"/>
    </row>
    <row r="98" spans="1:17" x14ac:dyDescent="0.25">
      <c r="A98" s="29"/>
      <c r="B98" s="47"/>
      <c r="P98" s="47"/>
      <c r="Q98" s="29"/>
    </row>
    <row r="99" spans="1:17" x14ac:dyDescent="0.25">
      <c r="A99" s="29"/>
      <c r="B99" s="47"/>
      <c r="P99" s="47"/>
      <c r="Q99" s="29"/>
    </row>
    <row r="100" spans="1:17" x14ac:dyDescent="0.25">
      <c r="A100" s="29"/>
      <c r="B100" s="47"/>
      <c r="P100" s="47"/>
      <c r="Q100" s="29"/>
    </row>
    <row r="101" spans="1:17" x14ac:dyDescent="0.25">
      <c r="A101" s="29"/>
      <c r="B101" s="47"/>
      <c r="P101" s="47"/>
      <c r="Q101" s="29"/>
    </row>
    <row r="102" spans="1:17" x14ac:dyDescent="0.25">
      <c r="A102" s="29"/>
      <c r="B102" s="47"/>
      <c r="P102" s="47"/>
      <c r="Q102" s="29"/>
    </row>
    <row r="103" spans="1:17" x14ac:dyDescent="0.25">
      <c r="A103" s="29"/>
      <c r="B103" s="47"/>
      <c r="P103" s="47"/>
      <c r="Q103" s="29"/>
    </row>
    <row r="104" spans="1:17" x14ac:dyDescent="0.25">
      <c r="A104" s="29"/>
      <c r="B104" s="47"/>
      <c r="P104" s="47"/>
      <c r="Q104" s="29"/>
    </row>
    <row r="105" spans="1:17" x14ac:dyDescent="0.25">
      <c r="A105" s="29"/>
      <c r="B105" s="47"/>
      <c r="P105" s="47"/>
      <c r="Q105" s="29"/>
    </row>
    <row r="106" spans="1:17" x14ac:dyDescent="0.25">
      <c r="A106" s="29"/>
      <c r="B106" s="47"/>
      <c r="P106" s="47"/>
      <c r="Q106" s="29"/>
    </row>
    <row r="107" spans="1:17" x14ac:dyDescent="0.25">
      <c r="A107" s="29"/>
      <c r="B107" s="47"/>
      <c r="P107" s="47"/>
      <c r="Q107" s="29"/>
    </row>
    <row r="108" spans="1:17" x14ac:dyDescent="0.25">
      <c r="A108" s="29"/>
      <c r="B108" s="47"/>
      <c r="P108" s="47"/>
      <c r="Q108" s="29"/>
    </row>
    <row r="109" spans="1:17" x14ac:dyDescent="0.25">
      <c r="A109" s="29"/>
      <c r="B109" s="47"/>
      <c r="P109" s="47"/>
      <c r="Q109" s="29"/>
    </row>
    <row r="110" spans="1:17" x14ac:dyDescent="0.25">
      <c r="A110" s="29"/>
      <c r="B110" s="47"/>
      <c r="P110" s="47"/>
      <c r="Q110" s="29"/>
    </row>
    <row r="111" spans="1:17" x14ac:dyDescent="0.25">
      <c r="A111" s="29"/>
      <c r="B111" s="47"/>
      <c r="P111" s="47"/>
      <c r="Q111" s="29"/>
    </row>
    <row r="112" spans="1:17" x14ac:dyDescent="0.25">
      <c r="A112" s="29"/>
      <c r="B112" s="47"/>
      <c r="P112" s="47"/>
      <c r="Q112" s="29"/>
    </row>
    <row r="113" spans="1:17" x14ac:dyDescent="0.25">
      <c r="A113" s="29"/>
      <c r="B113" s="47"/>
      <c r="P113" s="47"/>
      <c r="Q113" s="29"/>
    </row>
    <row r="114" spans="1:17" x14ac:dyDescent="0.25">
      <c r="A114" s="29"/>
      <c r="B114" s="47"/>
      <c r="P114" s="47"/>
      <c r="Q114" s="29"/>
    </row>
    <row r="115" spans="1:17" x14ac:dyDescent="0.25">
      <c r="A115" s="29"/>
      <c r="B115" s="47"/>
      <c r="P115" s="47"/>
      <c r="Q115" s="29"/>
    </row>
    <row r="116" spans="1:17" x14ac:dyDescent="0.25">
      <c r="A116" s="29"/>
      <c r="B116" s="47"/>
      <c r="P116" s="47"/>
      <c r="Q116" s="29"/>
    </row>
    <row r="117" spans="1:17" x14ac:dyDescent="0.25">
      <c r="A117" s="29"/>
      <c r="B117" s="47"/>
      <c r="P117" s="47"/>
      <c r="Q117" s="29"/>
    </row>
    <row r="118" spans="1:17" x14ac:dyDescent="0.25">
      <c r="A118" s="29"/>
      <c r="B118" s="47"/>
      <c r="P118" s="47"/>
      <c r="Q118" s="29"/>
    </row>
    <row r="119" spans="1:17" x14ac:dyDescent="0.25">
      <c r="A119" s="29"/>
      <c r="B119" s="47"/>
      <c r="P119" s="47"/>
      <c r="Q119" s="29"/>
    </row>
    <row r="120" spans="1:17" x14ac:dyDescent="0.25">
      <c r="A120" s="29"/>
      <c r="B120" s="47"/>
      <c r="P120" s="47"/>
      <c r="Q120" s="29"/>
    </row>
    <row r="121" spans="1:17" x14ac:dyDescent="0.25">
      <c r="A121" s="29"/>
      <c r="B121" s="47"/>
      <c r="P121" s="47"/>
      <c r="Q121" s="29"/>
    </row>
    <row r="122" spans="1:17" x14ac:dyDescent="0.25">
      <c r="A122" s="29"/>
      <c r="B122" s="47"/>
      <c r="P122" s="47"/>
      <c r="Q122" s="29"/>
    </row>
    <row r="123" spans="1:17" x14ac:dyDescent="0.25">
      <c r="A123" s="29"/>
      <c r="B123" s="47"/>
      <c r="P123" s="47"/>
      <c r="Q123" s="29"/>
    </row>
    <row r="124" spans="1:17" x14ac:dyDescent="0.25">
      <c r="A124" s="29"/>
      <c r="B124" s="47"/>
      <c r="P124" s="47"/>
      <c r="Q124" s="29"/>
    </row>
    <row r="125" spans="1:17" x14ac:dyDescent="0.25">
      <c r="A125" s="29"/>
      <c r="B125" s="47"/>
      <c r="P125" s="47"/>
      <c r="Q125" s="29"/>
    </row>
    <row r="126" spans="1:17" x14ac:dyDescent="0.25">
      <c r="A126" s="29"/>
      <c r="B126" s="47"/>
      <c r="P126" s="47"/>
      <c r="Q126" s="29"/>
    </row>
    <row r="127" spans="1:17" x14ac:dyDescent="0.25">
      <c r="A127" s="29"/>
      <c r="B127" s="47"/>
      <c r="P127" s="47"/>
      <c r="Q127" s="29"/>
    </row>
    <row r="128" spans="1:17" x14ac:dyDescent="0.25">
      <c r="A128" s="29"/>
      <c r="B128" s="47"/>
      <c r="P128" s="47"/>
      <c r="Q128" s="29"/>
    </row>
    <row r="129" spans="1:17" x14ac:dyDescent="0.25">
      <c r="A129" s="29"/>
      <c r="B129" s="47"/>
      <c r="P129" s="47"/>
      <c r="Q129" s="29"/>
    </row>
    <row r="130" spans="1:17" x14ac:dyDescent="0.25">
      <c r="A130" s="29"/>
      <c r="B130" s="47"/>
      <c r="P130" s="47"/>
      <c r="Q130" s="29"/>
    </row>
    <row r="131" spans="1:17" x14ac:dyDescent="0.25">
      <c r="A131" s="29"/>
      <c r="B131" s="47"/>
      <c r="P131" s="47"/>
      <c r="Q131" s="29"/>
    </row>
    <row r="132" spans="1:17" x14ac:dyDescent="0.25">
      <c r="A132" s="29"/>
      <c r="B132" s="47"/>
      <c r="P132" s="47"/>
      <c r="Q132" s="29"/>
    </row>
    <row r="133" spans="1:17" x14ac:dyDescent="0.25">
      <c r="A133" s="29"/>
      <c r="B133" s="47"/>
      <c r="P133" s="47"/>
      <c r="Q133" s="29"/>
    </row>
    <row r="134" spans="1:17" x14ac:dyDescent="0.25">
      <c r="A134" s="29"/>
      <c r="B134" s="47"/>
      <c r="P134" s="47"/>
      <c r="Q134" s="29"/>
    </row>
    <row r="135" spans="1:17" x14ac:dyDescent="0.25">
      <c r="A135" s="29"/>
      <c r="B135" s="47"/>
      <c r="P135" s="47"/>
      <c r="Q135" s="29"/>
    </row>
    <row r="136" spans="1:17" x14ac:dyDescent="0.25">
      <c r="A136" s="29"/>
      <c r="B136" s="47"/>
      <c r="P136" s="47"/>
      <c r="Q136" s="29"/>
    </row>
    <row r="137" spans="1:17" x14ac:dyDescent="0.25">
      <c r="A137" s="29"/>
      <c r="B137" s="47"/>
      <c r="P137" s="47"/>
      <c r="Q137" s="29"/>
    </row>
    <row r="138" spans="1:17" x14ac:dyDescent="0.25">
      <c r="A138" s="29"/>
      <c r="B138" s="47"/>
      <c r="P138" s="47"/>
      <c r="Q138" s="29"/>
    </row>
    <row r="139" spans="1:17" x14ac:dyDescent="0.25">
      <c r="A139" s="29"/>
      <c r="B139" s="47"/>
      <c r="P139" s="47"/>
      <c r="Q139" s="29"/>
    </row>
    <row r="140" spans="1:17" x14ac:dyDescent="0.25">
      <c r="A140" s="29"/>
      <c r="B140" s="47"/>
      <c r="P140" s="47"/>
      <c r="Q140" s="29"/>
    </row>
    <row r="141" spans="1:17" x14ac:dyDescent="0.25">
      <c r="A141" s="29"/>
      <c r="B141" s="47"/>
      <c r="P141" s="47"/>
      <c r="Q141" s="29"/>
    </row>
    <row r="142" spans="1:17" x14ac:dyDescent="0.25">
      <c r="A142" s="29"/>
      <c r="B142" s="47"/>
      <c r="P142" s="47"/>
      <c r="Q142" s="29"/>
    </row>
    <row r="143" spans="1:17" x14ac:dyDescent="0.25">
      <c r="A143" s="29"/>
      <c r="B143" s="47"/>
      <c r="P143" s="47"/>
      <c r="Q143" s="29"/>
    </row>
    <row r="144" spans="1:17" x14ac:dyDescent="0.25">
      <c r="A144" s="29"/>
      <c r="B144" s="47"/>
      <c r="P144" s="47"/>
      <c r="Q144" s="29"/>
    </row>
    <row r="145" spans="1:17" x14ac:dyDescent="0.25">
      <c r="A145" s="29"/>
      <c r="B145" s="47"/>
      <c r="P145" s="47"/>
      <c r="Q145" s="29"/>
    </row>
    <row r="146" spans="1:17" x14ac:dyDescent="0.25">
      <c r="A146" s="29"/>
      <c r="B146" s="47"/>
      <c r="P146" s="47"/>
      <c r="Q146" s="29"/>
    </row>
    <row r="147" spans="1:17" x14ac:dyDescent="0.25">
      <c r="A147" s="29"/>
      <c r="B147" s="47"/>
      <c r="P147" s="47"/>
      <c r="Q147" s="29"/>
    </row>
    <row r="148" spans="1:17" x14ac:dyDescent="0.25">
      <c r="A148" s="29"/>
      <c r="B148" s="47"/>
      <c r="P148" s="47"/>
      <c r="Q148" s="29"/>
    </row>
    <row r="149" spans="1:17" x14ac:dyDescent="0.25">
      <c r="A149" s="29"/>
      <c r="B149" s="47"/>
      <c r="P149" s="47"/>
      <c r="Q149" s="29"/>
    </row>
    <row r="150" spans="1:17" x14ac:dyDescent="0.25">
      <c r="A150" s="29"/>
      <c r="B150" s="47"/>
      <c r="P150" s="47"/>
      <c r="Q150" s="29"/>
    </row>
    <row r="151" spans="1:17" x14ac:dyDescent="0.25">
      <c r="A151" s="29"/>
      <c r="B151" s="47"/>
      <c r="P151" s="47"/>
      <c r="Q151" s="29"/>
    </row>
    <row r="152" spans="1:17" x14ac:dyDescent="0.25">
      <c r="A152" s="29"/>
      <c r="B152" s="47"/>
      <c r="P152" s="47"/>
      <c r="Q152" s="29"/>
    </row>
    <row r="153" spans="1:17" x14ac:dyDescent="0.25">
      <c r="A153" s="29"/>
      <c r="B153" s="47"/>
      <c r="P153" s="47"/>
      <c r="Q153" s="29"/>
    </row>
    <row r="154" spans="1:17" x14ac:dyDescent="0.25">
      <c r="A154" s="29"/>
      <c r="B154" s="47"/>
      <c r="P154" s="47"/>
      <c r="Q154" s="29"/>
    </row>
    <row r="155" spans="1:17" x14ac:dyDescent="0.25">
      <c r="A155" s="29"/>
      <c r="B155" s="47"/>
      <c r="P155" s="47"/>
      <c r="Q155" s="29"/>
    </row>
    <row r="156" spans="1:17" x14ac:dyDescent="0.25">
      <c r="A156" s="29"/>
      <c r="B156" s="47"/>
      <c r="P156" s="47"/>
      <c r="Q156" s="29"/>
    </row>
    <row r="157" spans="1:17" x14ac:dyDescent="0.25">
      <c r="A157" s="29"/>
      <c r="B157" s="47"/>
      <c r="P157" s="47"/>
      <c r="Q157" s="29"/>
    </row>
    <row r="158" spans="1:17" x14ac:dyDescent="0.25">
      <c r="A158" s="29"/>
      <c r="B158" s="47"/>
      <c r="P158" s="47"/>
      <c r="Q158" s="29"/>
    </row>
    <row r="159" spans="1:17" x14ac:dyDescent="0.25">
      <c r="A159" s="29"/>
      <c r="B159" s="47"/>
      <c r="P159" s="47"/>
      <c r="Q159" s="29"/>
    </row>
    <row r="160" spans="1:17" x14ac:dyDescent="0.25">
      <c r="A160" s="29"/>
      <c r="B160" s="47"/>
      <c r="P160" s="47"/>
      <c r="Q160" s="29"/>
    </row>
    <row r="161" spans="1:17" x14ac:dyDescent="0.25">
      <c r="A161" s="29"/>
      <c r="B161" s="47"/>
      <c r="P161" s="47"/>
      <c r="Q161" s="29"/>
    </row>
    <row r="162" spans="1:17" x14ac:dyDescent="0.25">
      <c r="A162" s="29"/>
      <c r="B162" s="47"/>
      <c r="P162" s="47"/>
      <c r="Q162" s="29"/>
    </row>
    <row r="163" spans="1:17" x14ac:dyDescent="0.25">
      <c r="A163" s="29"/>
      <c r="B163" s="47"/>
      <c r="P163" s="47"/>
      <c r="Q163" s="29"/>
    </row>
    <row r="164" spans="1:17" x14ac:dyDescent="0.25">
      <c r="A164" s="29"/>
      <c r="B164" s="47"/>
      <c r="P164" s="47"/>
      <c r="Q164" s="29"/>
    </row>
    <row r="165" spans="1:17" x14ac:dyDescent="0.25">
      <c r="A165" s="29"/>
      <c r="B165" s="47"/>
      <c r="P165" s="47"/>
      <c r="Q165" s="29"/>
    </row>
    <row r="166" spans="1:17" x14ac:dyDescent="0.25">
      <c r="A166" s="29"/>
      <c r="B166" s="47"/>
      <c r="P166" s="47"/>
      <c r="Q166" s="29"/>
    </row>
    <row r="167" spans="1:17" x14ac:dyDescent="0.25">
      <c r="A167" s="29"/>
      <c r="B167" s="47"/>
      <c r="P167" s="47"/>
      <c r="Q167" s="29"/>
    </row>
    <row r="168" spans="1:17" x14ac:dyDescent="0.25">
      <c r="A168" s="29"/>
      <c r="B168" s="47"/>
      <c r="P168" s="47"/>
      <c r="Q168" s="29"/>
    </row>
    <row r="169" spans="1:17" x14ac:dyDescent="0.25">
      <c r="A169" s="29"/>
      <c r="B169" s="47"/>
      <c r="P169" s="47"/>
      <c r="Q169" s="29"/>
    </row>
    <row r="170" spans="1:17" x14ac:dyDescent="0.25">
      <c r="A170" s="29"/>
      <c r="B170" s="47"/>
      <c r="P170" s="47"/>
      <c r="Q170" s="29"/>
    </row>
    <row r="171" spans="1:17" x14ac:dyDescent="0.25">
      <c r="A171" s="29"/>
      <c r="B171" s="47"/>
      <c r="P171" s="47"/>
      <c r="Q171" s="29"/>
    </row>
    <row r="172" spans="1:17" x14ac:dyDescent="0.25">
      <c r="A172" s="29"/>
      <c r="B172" s="47"/>
      <c r="P172" s="47"/>
      <c r="Q172" s="29"/>
    </row>
    <row r="173" spans="1:17" x14ac:dyDescent="0.25">
      <c r="A173" s="29"/>
      <c r="B173" s="47"/>
      <c r="P173" s="47"/>
      <c r="Q173" s="29"/>
    </row>
    <row r="174" spans="1:17" x14ac:dyDescent="0.25">
      <c r="A174" s="29"/>
      <c r="B174" s="47"/>
      <c r="P174" s="47"/>
      <c r="Q174" s="29"/>
    </row>
    <row r="175" spans="1:17" x14ac:dyDescent="0.25">
      <c r="A175" s="29"/>
      <c r="B175" s="47"/>
      <c r="P175" s="47"/>
      <c r="Q175" s="29"/>
    </row>
    <row r="176" spans="1:17" x14ac:dyDescent="0.25">
      <c r="A176" s="29"/>
      <c r="B176" s="47"/>
      <c r="P176" s="47"/>
      <c r="Q176" s="29"/>
    </row>
    <row r="177" spans="1:17" x14ac:dyDescent="0.25">
      <c r="A177" s="29"/>
      <c r="B177" s="47"/>
      <c r="P177" s="47"/>
      <c r="Q177" s="29"/>
    </row>
    <row r="178" spans="1:17" x14ac:dyDescent="0.25">
      <c r="A178" s="29"/>
      <c r="B178" s="47"/>
      <c r="P178" s="47"/>
      <c r="Q178" s="29"/>
    </row>
    <row r="179" spans="1:17" x14ac:dyDescent="0.25">
      <c r="A179" s="29"/>
      <c r="B179" s="47"/>
      <c r="P179" s="47"/>
      <c r="Q179" s="29"/>
    </row>
    <row r="180" spans="1:17" x14ac:dyDescent="0.25">
      <c r="A180" s="29"/>
      <c r="B180" s="47"/>
      <c r="P180" s="47"/>
      <c r="Q180" s="29"/>
    </row>
    <row r="181" spans="1:17" x14ac:dyDescent="0.25">
      <c r="A181" s="29"/>
      <c r="B181" s="47"/>
      <c r="P181" s="47"/>
      <c r="Q181" s="29"/>
    </row>
    <row r="182" spans="1:17" x14ac:dyDescent="0.25">
      <c r="A182" s="29"/>
      <c r="B182" s="47"/>
      <c r="P182" s="47"/>
      <c r="Q182" s="29"/>
    </row>
    <row r="183" spans="1:17" x14ac:dyDescent="0.25">
      <c r="A183" s="29"/>
      <c r="B183" s="47"/>
      <c r="P183" s="47"/>
      <c r="Q183" s="29"/>
    </row>
    <row r="184" spans="1:17" x14ac:dyDescent="0.25">
      <c r="A184" s="29"/>
      <c r="B184" s="47"/>
      <c r="P184" s="47"/>
      <c r="Q184" s="29"/>
    </row>
    <row r="185" spans="1:17" x14ac:dyDescent="0.25">
      <c r="A185" s="29"/>
      <c r="B185" s="47"/>
      <c r="P185" s="47"/>
      <c r="Q185" s="29"/>
    </row>
    <row r="186" spans="1:17" x14ac:dyDescent="0.25">
      <c r="A186" s="29"/>
      <c r="B186" s="47"/>
      <c r="P186" s="47"/>
      <c r="Q186" s="29"/>
    </row>
    <row r="187" spans="1:17" x14ac:dyDescent="0.25">
      <c r="A187" s="29"/>
      <c r="B187" s="47"/>
      <c r="P187" s="47"/>
      <c r="Q187" s="29"/>
    </row>
    <row r="188" spans="1:17" x14ac:dyDescent="0.25">
      <c r="A188" s="29"/>
      <c r="B188" s="47"/>
      <c r="P188" s="47"/>
      <c r="Q188" s="29"/>
    </row>
    <row r="189" spans="1:17" x14ac:dyDescent="0.25">
      <c r="A189" s="29"/>
      <c r="B189" s="47"/>
      <c r="P189" s="47"/>
      <c r="Q189" s="29"/>
    </row>
    <row r="190" spans="1:17" x14ac:dyDescent="0.25">
      <c r="A190" s="29"/>
      <c r="B190" s="47"/>
      <c r="P190" s="47"/>
      <c r="Q190" s="29"/>
    </row>
    <row r="191" spans="1:17" x14ac:dyDescent="0.25">
      <c r="A191" s="29"/>
      <c r="B191" s="47"/>
      <c r="P191" s="47"/>
      <c r="Q191" s="29"/>
    </row>
    <row r="192" spans="1:17" x14ac:dyDescent="0.25">
      <c r="A192" s="29"/>
      <c r="B192" s="47"/>
      <c r="P192" s="47"/>
      <c r="Q192" s="29"/>
    </row>
    <row r="193" spans="1:17" x14ac:dyDescent="0.25">
      <c r="A193" s="29"/>
      <c r="B193" s="47"/>
      <c r="P193" s="47"/>
      <c r="Q193" s="29"/>
    </row>
    <row r="194" spans="1:17" x14ac:dyDescent="0.25">
      <c r="A194" s="29"/>
      <c r="B194" s="47"/>
      <c r="P194" s="47"/>
      <c r="Q194" s="29"/>
    </row>
    <row r="195" spans="1:17" x14ac:dyDescent="0.25">
      <c r="A195" s="29"/>
      <c r="B195" s="47"/>
      <c r="P195" s="47"/>
      <c r="Q195" s="29"/>
    </row>
    <row r="196" spans="1:17" x14ac:dyDescent="0.25">
      <c r="A196" s="29"/>
      <c r="B196" s="47"/>
      <c r="P196" s="47"/>
      <c r="Q196" s="29"/>
    </row>
    <row r="197" spans="1:17" x14ac:dyDescent="0.25">
      <c r="A197" s="29"/>
      <c r="B197" s="47"/>
      <c r="P197" s="47"/>
      <c r="Q197" s="29"/>
    </row>
    <row r="198" spans="1:17" x14ac:dyDescent="0.25">
      <c r="A198" s="29"/>
      <c r="B198" s="47"/>
      <c r="P198" s="47"/>
      <c r="Q198" s="29"/>
    </row>
    <row r="199" spans="1:17" x14ac:dyDescent="0.25">
      <c r="A199" s="29"/>
      <c r="B199" s="47"/>
      <c r="P199" s="47"/>
      <c r="Q199" s="29"/>
    </row>
    <row r="200" spans="1:17" x14ac:dyDescent="0.25">
      <c r="A200" s="29"/>
      <c r="B200" s="47"/>
      <c r="P200" s="47"/>
      <c r="Q200" s="29"/>
    </row>
    <row r="201" spans="1:17" x14ac:dyDescent="0.25">
      <c r="A201" s="29"/>
      <c r="B201" s="47"/>
      <c r="P201" s="47"/>
      <c r="Q201" s="29"/>
    </row>
    <row r="202" spans="1:17" x14ac:dyDescent="0.25">
      <c r="A202" s="29"/>
      <c r="B202" s="47"/>
      <c r="P202" s="47"/>
      <c r="Q202" s="29"/>
    </row>
    <row r="203" spans="1:17" x14ac:dyDescent="0.25">
      <c r="A203" s="29"/>
      <c r="B203" s="47"/>
      <c r="P203" s="47"/>
      <c r="Q203" s="29"/>
    </row>
    <row r="204" spans="1:17" x14ac:dyDescent="0.25">
      <c r="A204" s="29"/>
      <c r="B204" s="47"/>
      <c r="P204" s="47"/>
      <c r="Q204" s="29"/>
    </row>
    <row r="205" spans="1:17" x14ac:dyDescent="0.25">
      <c r="A205" s="29"/>
      <c r="B205" s="47"/>
      <c r="P205" s="47"/>
      <c r="Q205" s="29"/>
    </row>
    <row r="206" spans="1:17" x14ac:dyDescent="0.25">
      <c r="A206" s="29"/>
      <c r="B206" s="47"/>
      <c r="P206" s="47"/>
      <c r="Q206" s="29"/>
    </row>
    <row r="207" spans="1:17" x14ac:dyDescent="0.25">
      <c r="A207" s="29"/>
      <c r="B207" s="47"/>
      <c r="P207" s="47"/>
      <c r="Q207" s="29"/>
    </row>
    <row r="208" spans="1:17" x14ac:dyDescent="0.25">
      <c r="A208" s="29"/>
      <c r="B208" s="47"/>
      <c r="P208" s="47"/>
      <c r="Q208" s="29"/>
    </row>
    <row r="209" spans="1:17" x14ac:dyDescent="0.25">
      <c r="A209" s="29"/>
      <c r="B209" s="47"/>
      <c r="P209" s="47"/>
      <c r="Q209" s="29"/>
    </row>
    <row r="210" spans="1:17" x14ac:dyDescent="0.25">
      <c r="A210" s="29"/>
      <c r="B210" s="47"/>
      <c r="P210" s="47"/>
      <c r="Q210" s="29"/>
    </row>
    <row r="211" spans="1:17" x14ac:dyDescent="0.25">
      <c r="A211" s="29"/>
      <c r="B211" s="47"/>
      <c r="P211" s="47"/>
      <c r="Q211" s="29"/>
    </row>
    <row r="212" spans="1:17" x14ac:dyDescent="0.25">
      <c r="A212" s="29"/>
      <c r="B212" s="47"/>
      <c r="P212" s="47"/>
      <c r="Q212" s="29"/>
    </row>
    <row r="213" spans="1:17" x14ac:dyDescent="0.25">
      <c r="A213" s="29"/>
      <c r="B213" s="47"/>
      <c r="P213" s="47"/>
      <c r="Q213" s="29"/>
    </row>
    <row r="214" spans="1:17" x14ac:dyDescent="0.25">
      <c r="A214" s="29"/>
      <c r="B214" s="47"/>
      <c r="P214" s="47"/>
      <c r="Q214" s="29"/>
    </row>
    <row r="215" spans="1:17" x14ac:dyDescent="0.25">
      <c r="A215" s="29"/>
      <c r="B215" s="47"/>
      <c r="P215" s="47"/>
      <c r="Q215" s="29"/>
    </row>
    <row r="216" spans="1:17" x14ac:dyDescent="0.25">
      <c r="A216" s="29"/>
      <c r="Q216" s="29"/>
    </row>
    <row r="217" spans="1:17" x14ac:dyDescent="0.25">
      <c r="A217" s="29"/>
      <c r="Q217" s="29"/>
    </row>
    <row r="218" spans="1:17" x14ac:dyDescent="0.25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5"/>
  <sheetViews>
    <sheetView view="pageBreakPreview" zoomScaleNormal="100" zoomScaleSheetLayoutView="100" workbookViewId="0">
      <selection activeCell="M22" sqref="M22"/>
    </sheetView>
  </sheetViews>
  <sheetFormatPr defaultRowHeight="15" x14ac:dyDescent="0.25"/>
  <cols>
    <col min="1" max="1" width="15.85546875" style="47" customWidth="1"/>
    <col min="2" max="2" width="7.7109375" style="49" bestFit="1" customWidth="1"/>
    <col min="3" max="3" width="8.7109375" style="47" customWidth="1"/>
    <col min="4" max="15" width="7.42578125" style="47" customWidth="1"/>
    <col min="16" max="16" width="6.140625" style="49" bestFit="1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9" customFormat="1" ht="23.25" x14ac:dyDescent="0.5">
      <c r="A1" s="1308" t="s">
        <v>953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1308"/>
      <c r="Q1" s="1308"/>
    </row>
    <row r="2" spans="1:17" s="98" customFormat="1" ht="15.75" x14ac:dyDescent="0.25">
      <c r="A2" s="1309" t="s">
        <v>1000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</row>
    <row r="3" spans="1:17" s="98" customFormat="1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</row>
    <row r="4" spans="1:17" s="98" customFormat="1" ht="15.75" x14ac:dyDescent="0.25">
      <c r="A4" s="1309" t="s">
        <v>803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  <c r="Q4" s="1309"/>
    </row>
    <row r="5" spans="1:17" ht="15.75" x14ac:dyDescent="0.3">
      <c r="A5" s="515" t="s">
        <v>954</v>
      </c>
      <c r="B5" s="516"/>
      <c r="C5" s="339"/>
      <c r="D5" s="330"/>
      <c r="E5" s="330"/>
      <c r="F5" s="330"/>
      <c r="G5" s="330"/>
      <c r="H5" s="167"/>
      <c r="I5" s="339"/>
      <c r="J5" s="330"/>
      <c r="K5" s="330"/>
      <c r="L5" s="330"/>
      <c r="M5" s="330"/>
      <c r="N5" s="330"/>
      <c r="O5" s="330"/>
      <c r="P5" s="516"/>
      <c r="Q5" s="340" t="s">
        <v>185</v>
      </c>
    </row>
    <row r="6" spans="1:17" ht="45" customHeight="1" x14ac:dyDescent="0.2">
      <c r="A6" s="513" t="s">
        <v>94</v>
      </c>
      <c r="B6" s="513" t="s">
        <v>425</v>
      </c>
      <c r="C6" s="96" t="s">
        <v>405</v>
      </c>
      <c r="D6" s="44" t="s">
        <v>348</v>
      </c>
      <c r="E6" s="44" t="s">
        <v>347</v>
      </c>
      <c r="F6" s="44" t="s">
        <v>346</v>
      </c>
      <c r="G6" s="44" t="s">
        <v>345</v>
      </c>
      <c r="H6" s="44" t="s">
        <v>344</v>
      </c>
      <c r="I6" s="44" t="s">
        <v>343</v>
      </c>
      <c r="J6" s="44" t="s">
        <v>342</v>
      </c>
      <c r="K6" s="44" t="s">
        <v>341</v>
      </c>
      <c r="L6" s="44" t="s">
        <v>340</v>
      </c>
      <c r="M6" s="44" t="s">
        <v>339</v>
      </c>
      <c r="N6" s="44" t="s">
        <v>338</v>
      </c>
      <c r="O6" s="44" t="s">
        <v>337</v>
      </c>
      <c r="P6" s="548" t="s">
        <v>424</v>
      </c>
      <c r="Q6" s="548" t="s">
        <v>183</v>
      </c>
    </row>
    <row r="7" spans="1:17" ht="13.5" customHeight="1" thickBot="1" x14ac:dyDescent="0.25">
      <c r="A7" s="1310" t="s">
        <v>793</v>
      </c>
      <c r="B7" s="141" t="s">
        <v>801</v>
      </c>
      <c r="C7" s="186">
        <f>SUM(D7:O7)</f>
        <v>4934</v>
      </c>
      <c r="D7" s="187">
        <v>396</v>
      </c>
      <c r="E7" s="187">
        <v>407</v>
      </c>
      <c r="F7" s="187">
        <v>434</v>
      </c>
      <c r="G7" s="187">
        <v>475</v>
      </c>
      <c r="H7" s="187">
        <v>378</v>
      </c>
      <c r="I7" s="187">
        <v>416</v>
      </c>
      <c r="J7" s="187">
        <v>387</v>
      </c>
      <c r="K7" s="187">
        <v>465</v>
      </c>
      <c r="L7" s="187">
        <v>377</v>
      </c>
      <c r="M7" s="187">
        <v>420</v>
      </c>
      <c r="N7" s="187">
        <v>363</v>
      </c>
      <c r="O7" s="187">
        <v>416</v>
      </c>
      <c r="P7" s="50" t="s">
        <v>184</v>
      </c>
      <c r="Q7" s="1312" t="s">
        <v>40</v>
      </c>
    </row>
    <row r="8" spans="1:17" ht="13.5" customHeight="1" thickTop="1" thickBot="1" x14ac:dyDescent="0.25">
      <c r="A8" s="1311"/>
      <c r="B8" s="156" t="s">
        <v>802</v>
      </c>
      <c r="C8" s="188">
        <f t="shared" ref="C8:C33" si="0">SUM(D8:O8)</f>
        <v>4757</v>
      </c>
      <c r="D8" s="189">
        <v>371</v>
      </c>
      <c r="E8" s="189">
        <v>380</v>
      </c>
      <c r="F8" s="189">
        <v>427</v>
      </c>
      <c r="G8" s="189">
        <v>419</v>
      </c>
      <c r="H8" s="189">
        <v>371</v>
      </c>
      <c r="I8" s="189">
        <v>407</v>
      </c>
      <c r="J8" s="189">
        <v>385</v>
      </c>
      <c r="K8" s="189">
        <v>415</v>
      </c>
      <c r="L8" s="189">
        <v>363</v>
      </c>
      <c r="M8" s="189">
        <v>405</v>
      </c>
      <c r="N8" s="189">
        <v>381</v>
      </c>
      <c r="O8" s="189">
        <v>433</v>
      </c>
      <c r="P8" s="553" t="s">
        <v>446</v>
      </c>
      <c r="Q8" s="1313"/>
    </row>
    <row r="9" spans="1:17" s="26" customFormat="1" ht="13.5" customHeight="1" thickTop="1" thickBot="1" x14ac:dyDescent="0.25">
      <c r="A9" s="1311"/>
      <c r="B9" s="156" t="s">
        <v>47</v>
      </c>
      <c r="C9" s="188">
        <f t="shared" si="0"/>
        <v>9691</v>
      </c>
      <c r="D9" s="188">
        <f>D7+D8</f>
        <v>767</v>
      </c>
      <c r="E9" s="188">
        <f t="shared" ref="E9:O9" si="1">E7+E8</f>
        <v>787</v>
      </c>
      <c r="F9" s="188">
        <f t="shared" si="1"/>
        <v>861</v>
      </c>
      <c r="G9" s="188">
        <f t="shared" si="1"/>
        <v>894</v>
      </c>
      <c r="H9" s="188">
        <f t="shared" si="1"/>
        <v>749</v>
      </c>
      <c r="I9" s="188">
        <f t="shared" si="1"/>
        <v>823</v>
      </c>
      <c r="J9" s="188">
        <f t="shared" si="1"/>
        <v>772</v>
      </c>
      <c r="K9" s="188">
        <f t="shared" si="1"/>
        <v>880</v>
      </c>
      <c r="L9" s="188">
        <f t="shared" si="1"/>
        <v>740</v>
      </c>
      <c r="M9" s="188">
        <f t="shared" si="1"/>
        <v>825</v>
      </c>
      <c r="N9" s="188">
        <f t="shared" si="1"/>
        <v>744</v>
      </c>
      <c r="O9" s="188">
        <f t="shared" si="1"/>
        <v>849</v>
      </c>
      <c r="P9" s="553" t="s">
        <v>48</v>
      </c>
      <c r="Q9" s="1313"/>
    </row>
    <row r="10" spans="1:17" ht="13.5" customHeight="1" thickTop="1" thickBot="1" x14ac:dyDescent="0.25">
      <c r="A10" s="1314" t="s">
        <v>794</v>
      </c>
      <c r="B10" s="157" t="s">
        <v>801</v>
      </c>
      <c r="C10" s="190">
        <f t="shared" si="0"/>
        <v>3201</v>
      </c>
      <c r="D10" s="191">
        <v>258</v>
      </c>
      <c r="E10" s="191">
        <v>291</v>
      </c>
      <c r="F10" s="191">
        <v>267</v>
      </c>
      <c r="G10" s="191">
        <v>244</v>
      </c>
      <c r="H10" s="191">
        <v>288</v>
      </c>
      <c r="I10" s="191">
        <v>265</v>
      </c>
      <c r="J10" s="191">
        <v>270</v>
      </c>
      <c r="K10" s="191">
        <v>269</v>
      </c>
      <c r="L10" s="191">
        <v>273</v>
      </c>
      <c r="M10" s="191">
        <v>260</v>
      </c>
      <c r="N10" s="191">
        <v>211</v>
      </c>
      <c r="O10" s="191">
        <v>305</v>
      </c>
      <c r="P10" s="554" t="s">
        <v>184</v>
      </c>
      <c r="Q10" s="1315" t="s">
        <v>41</v>
      </c>
    </row>
    <row r="11" spans="1:17" ht="13.5" customHeight="1" thickTop="1" thickBot="1" x14ac:dyDescent="0.25">
      <c r="A11" s="1314"/>
      <c r="B11" s="157" t="s">
        <v>802</v>
      </c>
      <c r="C11" s="190">
        <f t="shared" si="0"/>
        <v>3245</v>
      </c>
      <c r="D11" s="191">
        <v>287</v>
      </c>
      <c r="E11" s="191">
        <v>262</v>
      </c>
      <c r="F11" s="191">
        <v>265</v>
      </c>
      <c r="G11" s="191">
        <v>251</v>
      </c>
      <c r="H11" s="191">
        <v>287</v>
      </c>
      <c r="I11" s="191">
        <v>296</v>
      </c>
      <c r="J11" s="191">
        <v>253</v>
      </c>
      <c r="K11" s="191">
        <v>294</v>
      </c>
      <c r="L11" s="191">
        <v>263</v>
      </c>
      <c r="M11" s="191">
        <v>257</v>
      </c>
      <c r="N11" s="191">
        <v>262</v>
      </c>
      <c r="O11" s="191">
        <v>268</v>
      </c>
      <c r="P11" s="554" t="s">
        <v>446</v>
      </c>
      <c r="Q11" s="1315"/>
    </row>
    <row r="12" spans="1:17" s="26" customFormat="1" ht="13.5" customHeight="1" thickTop="1" thickBot="1" x14ac:dyDescent="0.25">
      <c r="A12" s="1314"/>
      <c r="B12" s="157" t="s">
        <v>47</v>
      </c>
      <c r="C12" s="190">
        <f t="shared" si="0"/>
        <v>6446</v>
      </c>
      <c r="D12" s="190">
        <f>D10+D11</f>
        <v>545</v>
      </c>
      <c r="E12" s="190">
        <f t="shared" ref="E12" si="2">E10+E11</f>
        <v>553</v>
      </c>
      <c r="F12" s="190">
        <f t="shared" ref="F12" si="3">F10+F11</f>
        <v>532</v>
      </c>
      <c r="G12" s="190">
        <f t="shared" ref="G12" si="4">G10+G11</f>
        <v>495</v>
      </c>
      <c r="H12" s="190">
        <f t="shared" ref="H12" si="5">H10+H11</f>
        <v>575</v>
      </c>
      <c r="I12" s="190">
        <f t="shared" ref="I12" si="6">I10+I11</f>
        <v>561</v>
      </c>
      <c r="J12" s="190">
        <f t="shared" ref="J12" si="7">J10+J11</f>
        <v>523</v>
      </c>
      <c r="K12" s="190">
        <f t="shared" ref="K12" si="8">K10+K11</f>
        <v>563</v>
      </c>
      <c r="L12" s="190">
        <f t="shared" ref="L12" si="9">L10+L11</f>
        <v>536</v>
      </c>
      <c r="M12" s="190">
        <f t="shared" ref="M12" si="10">M10+M11</f>
        <v>517</v>
      </c>
      <c r="N12" s="190">
        <f t="shared" ref="N12" si="11">N10+N11</f>
        <v>473</v>
      </c>
      <c r="O12" s="190">
        <f t="shared" ref="O12" si="12">O10+O11</f>
        <v>573</v>
      </c>
      <c r="P12" s="554" t="s">
        <v>48</v>
      </c>
      <c r="Q12" s="1315"/>
    </row>
    <row r="13" spans="1:17" ht="13.5" customHeight="1" thickTop="1" thickBot="1" x14ac:dyDescent="0.25">
      <c r="A13" s="1311" t="s">
        <v>795</v>
      </c>
      <c r="B13" s="156" t="s">
        <v>801</v>
      </c>
      <c r="C13" s="188">
        <f t="shared" si="0"/>
        <v>577</v>
      </c>
      <c r="D13" s="189">
        <v>32</v>
      </c>
      <c r="E13" s="189">
        <v>40</v>
      </c>
      <c r="F13" s="189">
        <v>42</v>
      </c>
      <c r="G13" s="189">
        <v>58</v>
      </c>
      <c r="H13" s="189">
        <v>46</v>
      </c>
      <c r="I13" s="189">
        <v>46</v>
      </c>
      <c r="J13" s="189">
        <v>58</v>
      </c>
      <c r="K13" s="189">
        <v>48</v>
      </c>
      <c r="L13" s="189">
        <v>44</v>
      </c>
      <c r="M13" s="189">
        <v>59</v>
      </c>
      <c r="N13" s="189">
        <v>54</v>
      </c>
      <c r="O13" s="189">
        <v>50</v>
      </c>
      <c r="P13" s="553" t="s">
        <v>184</v>
      </c>
      <c r="Q13" s="1313" t="s">
        <v>42</v>
      </c>
    </row>
    <row r="14" spans="1:17" ht="13.5" customHeight="1" thickTop="1" thickBot="1" x14ac:dyDescent="0.25">
      <c r="A14" s="1311"/>
      <c r="B14" s="156" t="s">
        <v>802</v>
      </c>
      <c r="C14" s="188">
        <f t="shared" si="0"/>
        <v>567</v>
      </c>
      <c r="D14" s="189">
        <v>32</v>
      </c>
      <c r="E14" s="189">
        <v>28</v>
      </c>
      <c r="F14" s="189">
        <v>51</v>
      </c>
      <c r="G14" s="189">
        <v>46</v>
      </c>
      <c r="H14" s="189">
        <v>46</v>
      </c>
      <c r="I14" s="189">
        <v>57</v>
      </c>
      <c r="J14" s="189">
        <v>44</v>
      </c>
      <c r="K14" s="189">
        <v>66</v>
      </c>
      <c r="L14" s="189">
        <v>41</v>
      </c>
      <c r="M14" s="189">
        <v>57</v>
      </c>
      <c r="N14" s="189">
        <v>48</v>
      </c>
      <c r="O14" s="189">
        <v>51</v>
      </c>
      <c r="P14" s="553" t="s">
        <v>446</v>
      </c>
      <c r="Q14" s="1313"/>
    </row>
    <row r="15" spans="1:17" s="26" customFormat="1" ht="13.5" customHeight="1" thickTop="1" thickBot="1" x14ac:dyDescent="0.25">
      <c r="A15" s="1311"/>
      <c r="B15" s="156" t="s">
        <v>47</v>
      </c>
      <c r="C15" s="188">
        <f t="shared" si="0"/>
        <v>1144</v>
      </c>
      <c r="D15" s="188">
        <f>D13+D14</f>
        <v>64</v>
      </c>
      <c r="E15" s="188">
        <f t="shared" ref="E15" si="13">E13+E14</f>
        <v>68</v>
      </c>
      <c r="F15" s="188">
        <f t="shared" ref="F15" si="14">F13+F14</f>
        <v>93</v>
      </c>
      <c r="G15" s="188">
        <f t="shared" ref="G15" si="15">G13+G14</f>
        <v>104</v>
      </c>
      <c r="H15" s="188">
        <f t="shared" ref="H15" si="16">H13+H14</f>
        <v>92</v>
      </c>
      <c r="I15" s="188">
        <f t="shared" ref="I15" si="17">I13+I14</f>
        <v>103</v>
      </c>
      <c r="J15" s="188">
        <f t="shared" ref="J15" si="18">J13+J14</f>
        <v>102</v>
      </c>
      <c r="K15" s="188">
        <f t="shared" ref="K15" si="19">K13+K14</f>
        <v>114</v>
      </c>
      <c r="L15" s="188">
        <f t="shared" ref="L15" si="20">L13+L14</f>
        <v>85</v>
      </c>
      <c r="M15" s="188">
        <f t="shared" ref="M15" si="21">M13+M14</f>
        <v>116</v>
      </c>
      <c r="N15" s="188">
        <f t="shared" ref="N15" si="22">N13+N14</f>
        <v>102</v>
      </c>
      <c r="O15" s="188">
        <f t="shared" ref="O15" si="23">O13+O14</f>
        <v>101</v>
      </c>
      <c r="P15" s="553" t="s">
        <v>48</v>
      </c>
      <c r="Q15" s="1313"/>
    </row>
    <row r="16" spans="1:17" ht="13.5" customHeight="1" thickTop="1" thickBot="1" x14ac:dyDescent="0.25">
      <c r="A16" s="1314" t="s">
        <v>796</v>
      </c>
      <c r="B16" s="157" t="s">
        <v>801</v>
      </c>
      <c r="C16" s="190">
        <f t="shared" si="0"/>
        <v>541</v>
      </c>
      <c r="D16" s="191">
        <v>39</v>
      </c>
      <c r="E16" s="191">
        <v>51</v>
      </c>
      <c r="F16" s="191">
        <v>50</v>
      </c>
      <c r="G16" s="191">
        <v>47</v>
      </c>
      <c r="H16" s="191">
        <v>41</v>
      </c>
      <c r="I16" s="191">
        <v>40</v>
      </c>
      <c r="J16" s="191">
        <v>53</v>
      </c>
      <c r="K16" s="191">
        <v>54</v>
      </c>
      <c r="L16" s="191">
        <v>45</v>
      </c>
      <c r="M16" s="191">
        <v>42</v>
      </c>
      <c r="N16" s="191">
        <v>29</v>
      </c>
      <c r="O16" s="191">
        <v>50</v>
      </c>
      <c r="P16" s="554" t="s">
        <v>184</v>
      </c>
      <c r="Q16" s="1315" t="s">
        <v>43</v>
      </c>
    </row>
    <row r="17" spans="1:17" ht="13.5" customHeight="1" thickTop="1" thickBot="1" x14ac:dyDescent="0.25">
      <c r="A17" s="1314"/>
      <c r="B17" s="157" t="s">
        <v>802</v>
      </c>
      <c r="C17" s="190">
        <f t="shared" si="0"/>
        <v>495</v>
      </c>
      <c r="D17" s="191">
        <v>46</v>
      </c>
      <c r="E17" s="191">
        <v>71</v>
      </c>
      <c r="F17" s="191">
        <v>45</v>
      </c>
      <c r="G17" s="191">
        <v>46</v>
      </c>
      <c r="H17" s="191">
        <v>36</v>
      </c>
      <c r="I17" s="191">
        <v>35</v>
      </c>
      <c r="J17" s="191">
        <v>39</v>
      </c>
      <c r="K17" s="191">
        <v>41</v>
      </c>
      <c r="L17" s="191">
        <v>46</v>
      </c>
      <c r="M17" s="191">
        <v>35</v>
      </c>
      <c r="N17" s="191">
        <v>24</v>
      </c>
      <c r="O17" s="191">
        <v>31</v>
      </c>
      <c r="P17" s="554" t="s">
        <v>446</v>
      </c>
      <c r="Q17" s="1315"/>
    </row>
    <row r="18" spans="1:17" s="26" customFormat="1" ht="13.5" customHeight="1" thickTop="1" thickBot="1" x14ac:dyDescent="0.25">
      <c r="A18" s="1314"/>
      <c r="B18" s="157" t="s">
        <v>47</v>
      </c>
      <c r="C18" s="190">
        <f t="shared" si="0"/>
        <v>1036</v>
      </c>
      <c r="D18" s="190">
        <f>D16+D17</f>
        <v>85</v>
      </c>
      <c r="E18" s="190">
        <f t="shared" ref="E18" si="24">E16+E17</f>
        <v>122</v>
      </c>
      <c r="F18" s="190">
        <f t="shared" ref="F18" si="25">F16+F17</f>
        <v>95</v>
      </c>
      <c r="G18" s="190">
        <f t="shared" ref="G18" si="26">G16+G17</f>
        <v>93</v>
      </c>
      <c r="H18" s="190">
        <f t="shared" ref="H18" si="27">H16+H17</f>
        <v>77</v>
      </c>
      <c r="I18" s="190">
        <f t="shared" ref="I18" si="28">I16+I17</f>
        <v>75</v>
      </c>
      <c r="J18" s="190">
        <f t="shared" ref="J18" si="29">J16+J17</f>
        <v>92</v>
      </c>
      <c r="K18" s="190">
        <f t="shared" ref="K18" si="30">K16+K17</f>
        <v>95</v>
      </c>
      <c r="L18" s="190">
        <f t="shared" ref="L18" si="31">L16+L17</f>
        <v>91</v>
      </c>
      <c r="M18" s="190">
        <f t="shared" ref="M18" si="32">M16+M17</f>
        <v>77</v>
      </c>
      <c r="N18" s="190">
        <f t="shared" ref="N18" si="33">N16+N17</f>
        <v>53</v>
      </c>
      <c r="O18" s="190">
        <f t="shared" ref="O18" si="34">O16+O17</f>
        <v>81</v>
      </c>
      <c r="P18" s="554" t="s">
        <v>48</v>
      </c>
      <c r="Q18" s="1315"/>
    </row>
    <row r="19" spans="1:17" ht="13.5" customHeight="1" thickTop="1" thickBot="1" x14ac:dyDescent="0.25">
      <c r="A19" s="1311" t="s">
        <v>797</v>
      </c>
      <c r="B19" s="156" t="s">
        <v>801</v>
      </c>
      <c r="C19" s="188">
        <f t="shared" si="0"/>
        <v>503</v>
      </c>
      <c r="D19" s="189">
        <v>63</v>
      </c>
      <c r="E19" s="189">
        <v>63</v>
      </c>
      <c r="F19" s="189">
        <v>61</v>
      </c>
      <c r="G19" s="189">
        <v>45</v>
      </c>
      <c r="H19" s="189">
        <v>44</v>
      </c>
      <c r="I19" s="189">
        <v>34</v>
      </c>
      <c r="J19" s="189">
        <v>33</v>
      </c>
      <c r="K19" s="189">
        <v>32</v>
      </c>
      <c r="L19" s="189">
        <v>31</v>
      </c>
      <c r="M19" s="189">
        <v>33</v>
      </c>
      <c r="N19" s="189">
        <v>22</v>
      </c>
      <c r="O19" s="189">
        <v>42</v>
      </c>
      <c r="P19" s="553" t="s">
        <v>184</v>
      </c>
      <c r="Q19" s="1313" t="s">
        <v>44</v>
      </c>
    </row>
    <row r="20" spans="1:17" ht="13.5" customHeight="1" thickTop="1" thickBot="1" x14ac:dyDescent="0.25">
      <c r="A20" s="1311"/>
      <c r="B20" s="156" t="s">
        <v>802</v>
      </c>
      <c r="C20" s="188">
        <f t="shared" si="0"/>
        <v>483</v>
      </c>
      <c r="D20" s="189">
        <v>63</v>
      </c>
      <c r="E20" s="189">
        <v>72</v>
      </c>
      <c r="F20" s="189">
        <v>50</v>
      </c>
      <c r="G20" s="189">
        <v>42</v>
      </c>
      <c r="H20" s="189">
        <v>26</v>
      </c>
      <c r="I20" s="189">
        <v>34</v>
      </c>
      <c r="J20" s="189">
        <v>37</v>
      </c>
      <c r="K20" s="189">
        <v>42</v>
      </c>
      <c r="L20" s="189">
        <v>38</v>
      </c>
      <c r="M20" s="189">
        <v>29</v>
      </c>
      <c r="N20" s="189">
        <v>18</v>
      </c>
      <c r="O20" s="189">
        <v>32</v>
      </c>
      <c r="P20" s="553" t="s">
        <v>446</v>
      </c>
      <c r="Q20" s="1313"/>
    </row>
    <row r="21" spans="1:17" s="26" customFormat="1" ht="13.5" customHeight="1" thickTop="1" thickBot="1" x14ac:dyDescent="0.25">
      <c r="A21" s="1311"/>
      <c r="B21" s="156" t="s">
        <v>47</v>
      </c>
      <c r="C21" s="188">
        <f t="shared" si="0"/>
        <v>986</v>
      </c>
      <c r="D21" s="188">
        <f>D19+D20</f>
        <v>126</v>
      </c>
      <c r="E21" s="188">
        <f t="shared" ref="E21" si="35">E19+E20</f>
        <v>135</v>
      </c>
      <c r="F21" s="188">
        <f t="shared" ref="F21" si="36">F19+F20</f>
        <v>111</v>
      </c>
      <c r="G21" s="188">
        <f t="shared" ref="G21" si="37">G19+G20</f>
        <v>87</v>
      </c>
      <c r="H21" s="188">
        <f t="shared" ref="H21" si="38">H19+H20</f>
        <v>70</v>
      </c>
      <c r="I21" s="188">
        <f t="shared" ref="I21" si="39">I19+I20</f>
        <v>68</v>
      </c>
      <c r="J21" s="188">
        <f t="shared" ref="J21" si="40">J19+J20</f>
        <v>70</v>
      </c>
      <c r="K21" s="188">
        <f t="shared" ref="K21" si="41">K19+K20</f>
        <v>74</v>
      </c>
      <c r="L21" s="188">
        <f t="shared" ref="L21" si="42">L19+L20</f>
        <v>69</v>
      </c>
      <c r="M21" s="188">
        <f t="shared" ref="M21" si="43">M19+M20</f>
        <v>62</v>
      </c>
      <c r="N21" s="188">
        <f t="shared" ref="N21" si="44">N19+N20</f>
        <v>40</v>
      </c>
      <c r="O21" s="188">
        <f t="shared" ref="O21" si="45">O19+O20</f>
        <v>74</v>
      </c>
      <c r="P21" s="553" t="s">
        <v>48</v>
      </c>
      <c r="Q21" s="1313"/>
    </row>
    <row r="22" spans="1:17" s="26" customFormat="1" ht="13.5" customHeight="1" thickTop="1" thickBot="1" x14ac:dyDescent="0.25">
      <c r="A22" s="1314" t="s">
        <v>798</v>
      </c>
      <c r="B22" s="157" t="s">
        <v>801</v>
      </c>
      <c r="C22" s="190">
        <f t="shared" si="0"/>
        <v>37</v>
      </c>
      <c r="D22" s="191">
        <v>2</v>
      </c>
      <c r="E22" s="191">
        <v>2</v>
      </c>
      <c r="F22" s="191">
        <v>1</v>
      </c>
      <c r="G22" s="191">
        <v>2</v>
      </c>
      <c r="H22" s="191">
        <v>4</v>
      </c>
      <c r="I22" s="191">
        <v>7</v>
      </c>
      <c r="J22" s="191">
        <v>3</v>
      </c>
      <c r="K22" s="191">
        <v>2</v>
      </c>
      <c r="L22" s="191">
        <v>3</v>
      </c>
      <c r="M22" s="191">
        <v>3</v>
      </c>
      <c r="N22" s="191">
        <v>3</v>
      </c>
      <c r="O22" s="191">
        <v>5</v>
      </c>
      <c r="P22" s="554" t="s">
        <v>184</v>
      </c>
      <c r="Q22" s="1315" t="s">
        <v>45</v>
      </c>
    </row>
    <row r="23" spans="1:17" s="26" customFormat="1" ht="13.5" customHeight="1" thickTop="1" thickBot="1" x14ac:dyDescent="0.25">
      <c r="A23" s="1314"/>
      <c r="B23" s="157" t="s">
        <v>802</v>
      </c>
      <c r="C23" s="190">
        <f t="shared" si="0"/>
        <v>52</v>
      </c>
      <c r="D23" s="191">
        <v>6</v>
      </c>
      <c r="E23" s="191">
        <v>4</v>
      </c>
      <c r="F23" s="191">
        <v>1</v>
      </c>
      <c r="G23" s="191">
        <v>5</v>
      </c>
      <c r="H23" s="191">
        <v>2</v>
      </c>
      <c r="I23" s="191">
        <v>4</v>
      </c>
      <c r="J23" s="191">
        <v>7</v>
      </c>
      <c r="K23" s="191">
        <v>5</v>
      </c>
      <c r="L23" s="191">
        <v>3</v>
      </c>
      <c r="M23" s="191">
        <v>7</v>
      </c>
      <c r="N23" s="191">
        <v>2</v>
      </c>
      <c r="O23" s="191">
        <v>6</v>
      </c>
      <c r="P23" s="554" t="s">
        <v>446</v>
      </c>
      <c r="Q23" s="1315"/>
    </row>
    <row r="24" spans="1:17" s="26" customFormat="1" ht="13.5" customHeight="1" thickTop="1" thickBot="1" x14ac:dyDescent="0.25">
      <c r="A24" s="1314"/>
      <c r="B24" s="157" t="s">
        <v>47</v>
      </c>
      <c r="C24" s="190">
        <f t="shared" si="0"/>
        <v>89</v>
      </c>
      <c r="D24" s="190">
        <f>D22+D23</f>
        <v>8</v>
      </c>
      <c r="E24" s="190">
        <f t="shared" ref="E24" si="46">E22+E23</f>
        <v>6</v>
      </c>
      <c r="F24" s="190">
        <f t="shared" ref="F24" si="47">F22+F23</f>
        <v>2</v>
      </c>
      <c r="G24" s="190">
        <f t="shared" ref="G24" si="48">G22+G23</f>
        <v>7</v>
      </c>
      <c r="H24" s="190">
        <f t="shared" ref="H24" si="49">H22+H23</f>
        <v>6</v>
      </c>
      <c r="I24" s="190">
        <f t="shared" ref="I24" si="50">I22+I23</f>
        <v>11</v>
      </c>
      <c r="J24" s="190">
        <f t="shared" ref="J24" si="51">J22+J23</f>
        <v>10</v>
      </c>
      <c r="K24" s="190">
        <f t="shared" ref="K24" si="52">K22+K23</f>
        <v>7</v>
      </c>
      <c r="L24" s="190">
        <f t="shared" ref="L24" si="53">L22+L23</f>
        <v>6</v>
      </c>
      <c r="M24" s="190">
        <f t="shared" ref="M24" si="54">M22+M23</f>
        <v>10</v>
      </c>
      <c r="N24" s="190">
        <f t="shared" ref="N24" si="55">N22+N23</f>
        <v>5</v>
      </c>
      <c r="O24" s="190">
        <f t="shared" ref="O24" si="56">O22+O23</f>
        <v>11</v>
      </c>
      <c r="P24" s="554" t="s">
        <v>48</v>
      </c>
      <c r="Q24" s="1315"/>
    </row>
    <row r="25" spans="1:17" ht="13.5" customHeight="1" thickTop="1" thickBot="1" x14ac:dyDescent="0.25">
      <c r="A25" s="1311" t="s">
        <v>799</v>
      </c>
      <c r="B25" s="156" t="s">
        <v>801</v>
      </c>
      <c r="C25" s="188">
        <f t="shared" si="0"/>
        <v>114</v>
      </c>
      <c r="D25" s="189">
        <v>14</v>
      </c>
      <c r="E25" s="189">
        <v>7</v>
      </c>
      <c r="F25" s="189">
        <v>11</v>
      </c>
      <c r="G25" s="189">
        <v>13</v>
      </c>
      <c r="H25" s="189">
        <v>6</v>
      </c>
      <c r="I25" s="189">
        <v>9</v>
      </c>
      <c r="J25" s="189">
        <v>10</v>
      </c>
      <c r="K25" s="189">
        <v>13</v>
      </c>
      <c r="L25" s="189">
        <v>6</v>
      </c>
      <c r="M25" s="189">
        <v>10</v>
      </c>
      <c r="N25" s="189">
        <v>8</v>
      </c>
      <c r="O25" s="189">
        <v>7</v>
      </c>
      <c r="P25" s="553" t="s">
        <v>184</v>
      </c>
      <c r="Q25" s="1313" t="s">
        <v>46</v>
      </c>
    </row>
    <row r="26" spans="1:17" ht="13.5" customHeight="1" thickTop="1" thickBot="1" x14ac:dyDescent="0.25">
      <c r="A26" s="1311"/>
      <c r="B26" s="156" t="s">
        <v>802</v>
      </c>
      <c r="C26" s="188">
        <f t="shared" si="0"/>
        <v>78</v>
      </c>
      <c r="D26" s="189">
        <v>10</v>
      </c>
      <c r="E26" s="189">
        <v>11</v>
      </c>
      <c r="F26" s="189">
        <v>7</v>
      </c>
      <c r="G26" s="189">
        <v>4</v>
      </c>
      <c r="H26" s="189">
        <v>8</v>
      </c>
      <c r="I26" s="189">
        <v>7</v>
      </c>
      <c r="J26" s="189">
        <v>4</v>
      </c>
      <c r="K26" s="189">
        <v>6</v>
      </c>
      <c r="L26" s="189">
        <v>8</v>
      </c>
      <c r="M26" s="189">
        <v>4</v>
      </c>
      <c r="N26" s="189">
        <v>5</v>
      </c>
      <c r="O26" s="189">
        <v>4</v>
      </c>
      <c r="P26" s="553" t="s">
        <v>446</v>
      </c>
      <c r="Q26" s="1313"/>
    </row>
    <row r="27" spans="1:17" s="26" customFormat="1" ht="13.5" customHeight="1" thickTop="1" thickBot="1" x14ac:dyDescent="0.25">
      <c r="A27" s="1311"/>
      <c r="B27" s="156" t="s">
        <v>47</v>
      </c>
      <c r="C27" s="188">
        <f t="shared" si="0"/>
        <v>192</v>
      </c>
      <c r="D27" s="188">
        <f>D25+D26</f>
        <v>24</v>
      </c>
      <c r="E27" s="188">
        <f t="shared" ref="E27" si="57">E25+E26</f>
        <v>18</v>
      </c>
      <c r="F27" s="188">
        <f t="shared" ref="F27" si="58">F25+F26</f>
        <v>18</v>
      </c>
      <c r="G27" s="188">
        <f t="shared" ref="G27" si="59">G25+G26</f>
        <v>17</v>
      </c>
      <c r="H27" s="188">
        <f t="shared" ref="H27" si="60">H25+H26</f>
        <v>14</v>
      </c>
      <c r="I27" s="188">
        <f t="shared" ref="I27" si="61">I25+I26</f>
        <v>16</v>
      </c>
      <c r="J27" s="188">
        <f t="shared" ref="J27" si="62">J25+J26</f>
        <v>14</v>
      </c>
      <c r="K27" s="188">
        <f t="shared" ref="K27" si="63">K25+K26</f>
        <v>19</v>
      </c>
      <c r="L27" s="188">
        <f t="shared" ref="L27" si="64">L25+L26</f>
        <v>14</v>
      </c>
      <c r="M27" s="188">
        <f t="shared" ref="M27" si="65">M25+M26</f>
        <v>14</v>
      </c>
      <c r="N27" s="188">
        <f t="shared" ref="N27" si="66">N25+N26</f>
        <v>13</v>
      </c>
      <c r="O27" s="188">
        <f t="shared" ref="O27" si="67">O25+O26</f>
        <v>11</v>
      </c>
      <c r="P27" s="553" t="s">
        <v>48</v>
      </c>
      <c r="Q27" s="1316"/>
    </row>
    <row r="28" spans="1:17" s="26" customFormat="1" ht="13.5" customHeight="1" thickTop="1" thickBot="1" x14ac:dyDescent="0.25">
      <c r="A28" s="1314" t="s">
        <v>800</v>
      </c>
      <c r="B28" s="157" t="s">
        <v>801</v>
      </c>
      <c r="C28" s="190">
        <f>SUM(D28:O28)</f>
        <v>327</v>
      </c>
      <c r="D28" s="191">
        <v>71</v>
      </c>
      <c r="E28" s="191">
        <v>38</v>
      </c>
      <c r="F28" s="191">
        <v>27</v>
      </c>
      <c r="G28" s="191">
        <v>32</v>
      </c>
      <c r="H28" s="191">
        <v>17</v>
      </c>
      <c r="I28" s="191">
        <v>28</v>
      </c>
      <c r="J28" s="191">
        <v>23</v>
      </c>
      <c r="K28" s="191">
        <v>31</v>
      </c>
      <c r="L28" s="191">
        <v>14</v>
      </c>
      <c r="M28" s="191">
        <v>14</v>
      </c>
      <c r="N28" s="191">
        <v>19</v>
      </c>
      <c r="O28" s="191">
        <v>13</v>
      </c>
      <c r="P28" s="554" t="s">
        <v>184</v>
      </c>
      <c r="Q28" s="1315" t="s">
        <v>669</v>
      </c>
    </row>
    <row r="29" spans="1:17" s="26" customFormat="1" ht="13.5" customHeight="1" thickTop="1" thickBot="1" x14ac:dyDescent="0.25">
      <c r="A29" s="1314"/>
      <c r="B29" s="157" t="s">
        <v>802</v>
      </c>
      <c r="C29" s="190">
        <f>SUM(D29:O29)</f>
        <v>355</v>
      </c>
      <c r="D29" s="191">
        <v>57</v>
      </c>
      <c r="E29" s="191">
        <v>45</v>
      </c>
      <c r="F29" s="191">
        <v>45</v>
      </c>
      <c r="G29" s="191">
        <v>25</v>
      </c>
      <c r="H29" s="191">
        <v>30</v>
      </c>
      <c r="I29" s="191">
        <v>20</v>
      </c>
      <c r="J29" s="191">
        <v>27</v>
      </c>
      <c r="K29" s="191">
        <v>38</v>
      </c>
      <c r="L29" s="191">
        <v>14</v>
      </c>
      <c r="M29" s="191">
        <v>18</v>
      </c>
      <c r="N29" s="191">
        <v>12</v>
      </c>
      <c r="O29" s="191">
        <v>24</v>
      </c>
      <c r="P29" s="554" t="s">
        <v>446</v>
      </c>
      <c r="Q29" s="1315"/>
    </row>
    <row r="30" spans="1:17" s="26" customFormat="1" ht="13.5" customHeight="1" thickTop="1" thickBot="1" x14ac:dyDescent="0.25">
      <c r="A30" s="1314"/>
      <c r="B30" s="157" t="s">
        <v>47</v>
      </c>
      <c r="C30" s="190">
        <f>SUM(D30:O30)</f>
        <v>682</v>
      </c>
      <c r="D30" s="190">
        <f>D28+D29</f>
        <v>128</v>
      </c>
      <c r="E30" s="190">
        <f t="shared" ref="E30" si="68">E28+E29</f>
        <v>83</v>
      </c>
      <c r="F30" s="190">
        <f t="shared" ref="F30" si="69">F28+F29</f>
        <v>72</v>
      </c>
      <c r="G30" s="190">
        <f t="shared" ref="G30" si="70">G28+G29</f>
        <v>57</v>
      </c>
      <c r="H30" s="190">
        <f t="shared" ref="H30" si="71">H28+H29</f>
        <v>47</v>
      </c>
      <c r="I30" s="190">
        <f t="shared" ref="I30" si="72">I28+I29</f>
        <v>48</v>
      </c>
      <c r="J30" s="190">
        <f t="shared" ref="J30" si="73">J28+J29</f>
        <v>50</v>
      </c>
      <c r="K30" s="190">
        <f t="shared" ref="K30" si="74">K28+K29</f>
        <v>69</v>
      </c>
      <c r="L30" s="190">
        <f t="shared" ref="L30" si="75">L28+L29</f>
        <v>28</v>
      </c>
      <c r="M30" s="190">
        <f t="shared" ref="M30" si="76">M28+M29</f>
        <v>32</v>
      </c>
      <c r="N30" s="190">
        <f t="shared" ref="N30" si="77">N28+N29</f>
        <v>31</v>
      </c>
      <c r="O30" s="190">
        <f t="shared" ref="O30" si="78">O28+O29</f>
        <v>37</v>
      </c>
      <c r="P30" s="554" t="s">
        <v>48</v>
      </c>
      <c r="Q30" s="1315"/>
    </row>
    <row r="31" spans="1:17" ht="13.5" customHeight="1" thickTop="1" thickBot="1" x14ac:dyDescent="0.25">
      <c r="A31" s="1311" t="s">
        <v>807</v>
      </c>
      <c r="B31" s="156" t="s">
        <v>801</v>
      </c>
      <c r="C31" s="188">
        <f t="shared" si="0"/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553" t="s">
        <v>184</v>
      </c>
      <c r="Q31" s="1313" t="s">
        <v>181</v>
      </c>
    </row>
    <row r="32" spans="1:17" ht="13.5" customHeight="1" thickTop="1" thickBot="1" x14ac:dyDescent="0.25">
      <c r="A32" s="1311"/>
      <c r="B32" s="156" t="s">
        <v>802</v>
      </c>
      <c r="C32" s="188">
        <f t="shared" si="0"/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0</v>
      </c>
      <c r="K32" s="189">
        <v>0</v>
      </c>
      <c r="L32" s="189">
        <v>0</v>
      </c>
      <c r="M32" s="189">
        <v>0</v>
      </c>
      <c r="N32" s="189">
        <v>0</v>
      </c>
      <c r="O32" s="189">
        <v>0</v>
      </c>
      <c r="P32" s="553" t="s">
        <v>446</v>
      </c>
      <c r="Q32" s="1313"/>
    </row>
    <row r="33" spans="1:17" s="26" customFormat="1" ht="13.5" customHeight="1" thickTop="1" x14ac:dyDescent="0.2">
      <c r="A33" s="1311"/>
      <c r="B33" s="142" t="s">
        <v>47</v>
      </c>
      <c r="C33" s="192">
        <f t="shared" si="0"/>
        <v>0</v>
      </c>
      <c r="D33" s="196">
        <f>D31+D32</f>
        <v>0</v>
      </c>
      <c r="E33" s="196">
        <f t="shared" ref="E33" si="79">E31+E32</f>
        <v>0</v>
      </c>
      <c r="F33" s="196">
        <f t="shared" ref="F33" si="80">F31+F32</f>
        <v>0</v>
      </c>
      <c r="G33" s="196">
        <f t="shared" ref="G33" si="81">G31+G32</f>
        <v>0</v>
      </c>
      <c r="H33" s="196">
        <f t="shared" ref="H33" si="82">H31+H32</f>
        <v>0</v>
      </c>
      <c r="I33" s="196">
        <f t="shared" ref="I33" si="83">I31+I32</f>
        <v>0</v>
      </c>
      <c r="J33" s="196">
        <f t="shared" ref="J33" si="84">J31+J32</f>
        <v>0</v>
      </c>
      <c r="K33" s="196">
        <f t="shared" ref="K33" si="85">K31+K32</f>
        <v>0</v>
      </c>
      <c r="L33" s="196">
        <f t="shared" ref="L33" si="86">L31+L32</f>
        <v>0</v>
      </c>
      <c r="M33" s="196">
        <f t="shared" ref="M33" si="87">M31+M32</f>
        <v>0</v>
      </c>
      <c r="N33" s="196">
        <f t="shared" ref="N33" si="88">N31+N32</f>
        <v>0</v>
      </c>
      <c r="O33" s="196">
        <f t="shared" ref="O33" si="89">O31+O32</f>
        <v>0</v>
      </c>
      <c r="P33" s="51" t="s">
        <v>48</v>
      </c>
      <c r="Q33" s="1316"/>
    </row>
    <row r="34" spans="1:17" ht="13.5" customHeight="1" thickBot="1" x14ac:dyDescent="0.25">
      <c r="A34" s="1317" t="s">
        <v>47</v>
      </c>
      <c r="B34" s="144" t="s">
        <v>801</v>
      </c>
      <c r="C34" s="555">
        <f>C7+C10+C13+C16+C19+C22+C25+C28+C31</f>
        <v>10234</v>
      </c>
      <c r="D34" s="756">
        <f t="shared" ref="C34:N35" si="90">D7+D10+D13+D16+D19+D22+D25+D28+D31</f>
        <v>875</v>
      </c>
      <c r="E34" s="756">
        <f t="shared" si="90"/>
        <v>899</v>
      </c>
      <c r="F34" s="756">
        <f t="shared" si="90"/>
        <v>893</v>
      </c>
      <c r="G34" s="756">
        <f t="shared" si="90"/>
        <v>916</v>
      </c>
      <c r="H34" s="756">
        <f t="shared" si="90"/>
        <v>824</v>
      </c>
      <c r="I34" s="756">
        <f t="shared" si="90"/>
        <v>845</v>
      </c>
      <c r="J34" s="756">
        <f t="shared" si="90"/>
        <v>837</v>
      </c>
      <c r="K34" s="756">
        <f t="shared" si="90"/>
        <v>914</v>
      </c>
      <c r="L34" s="756">
        <f t="shared" si="90"/>
        <v>793</v>
      </c>
      <c r="M34" s="756">
        <f t="shared" si="90"/>
        <v>841</v>
      </c>
      <c r="N34" s="756">
        <f t="shared" si="90"/>
        <v>709</v>
      </c>
      <c r="O34" s="756">
        <f>O7+O10+O13+O16+O19+O22+O25+O28+O31</f>
        <v>888</v>
      </c>
      <c r="P34" s="556" t="s">
        <v>184</v>
      </c>
      <c r="Q34" s="1320" t="s">
        <v>48</v>
      </c>
    </row>
    <row r="35" spans="1:17" ht="13.5" customHeight="1" thickTop="1" thickBot="1" x14ac:dyDescent="0.25">
      <c r="A35" s="1318"/>
      <c r="B35" s="157" t="s">
        <v>802</v>
      </c>
      <c r="C35" s="568">
        <f t="shared" si="90"/>
        <v>10032</v>
      </c>
      <c r="D35" s="568">
        <f t="shared" si="90"/>
        <v>872</v>
      </c>
      <c r="E35" s="568">
        <f t="shared" si="90"/>
        <v>873</v>
      </c>
      <c r="F35" s="568">
        <f t="shared" si="90"/>
        <v>891</v>
      </c>
      <c r="G35" s="568">
        <f t="shared" si="90"/>
        <v>838</v>
      </c>
      <c r="H35" s="568">
        <f t="shared" si="90"/>
        <v>806</v>
      </c>
      <c r="I35" s="568">
        <f t="shared" si="90"/>
        <v>860</v>
      </c>
      <c r="J35" s="568">
        <f t="shared" si="90"/>
        <v>796</v>
      </c>
      <c r="K35" s="568">
        <f t="shared" si="90"/>
        <v>907</v>
      </c>
      <c r="L35" s="568">
        <f t="shared" si="90"/>
        <v>776</v>
      </c>
      <c r="M35" s="568">
        <f t="shared" si="90"/>
        <v>812</v>
      </c>
      <c r="N35" s="568">
        <f t="shared" si="90"/>
        <v>752</v>
      </c>
      <c r="O35" s="568">
        <f>O8+O11+O14+O17+O20+O23+O26+O29+O32</f>
        <v>849</v>
      </c>
      <c r="P35" s="554" t="s">
        <v>446</v>
      </c>
      <c r="Q35" s="1321"/>
    </row>
    <row r="36" spans="1:17" ht="13.5" customHeight="1" thickTop="1" x14ac:dyDescent="0.2">
      <c r="A36" s="1319"/>
      <c r="B36" s="557" t="s">
        <v>47</v>
      </c>
      <c r="C36" s="569">
        <f t="shared" ref="C36:N36" si="91">C34+C35</f>
        <v>20266</v>
      </c>
      <c r="D36" s="569">
        <f t="shared" si="91"/>
        <v>1747</v>
      </c>
      <c r="E36" s="569">
        <f t="shared" si="91"/>
        <v>1772</v>
      </c>
      <c r="F36" s="569">
        <f t="shared" si="91"/>
        <v>1784</v>
      </c>
      <c r="G36" s="569">
        <f t="shared" si="91"/>
        <v>1754</v>
      </c>
      <c r="H36" s="569">
        <f t="shared" si="91"/>
        <v>1630</v>
      </c>
      <c r="I36" s="569">
        <f t="shared" si="91"/>
        <v>1705</v>
      </c>
      <c r="J36" s="569">
        <f t="shared" si="91"/>
        <v>1633</v>
      </c>
      <c r="K36" s="569">
        <f t="shared" si="91"/>
        <v>1821</v>
      </c>
      <c r="L36" s="569">
        <f t="shared" si="91"/>
        <v>1569</v>
      </c>
      <c r="M36" s="569">
        <f t="shared" si="91"/>
        <v>1653</v>
      </c>
      <c r="N36" s="569">
        <f t="shared" si="91"/>
        <v>1461</v>
      </c>
      <c r="O36" s="569">
        <f>O34+O35</f>
        <v>1737</v>
      </c>
      <c r="P36" s="558" t="s">
        <v>48</v>
      </c>
      <c r="Q36" s="1322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x14ac:dyDescent="0.25">
      <c r="A40" s="29"/>
      <c r="B40" s="47"/>
      <c r="P40" s="47"/>
      <c r="Q40" s="29"/>
    </row>
    <row r="41" spans="1:17" x14ac:dyDescent="0.25">
      <c r="A41" s="29"/>
      <c r="B41" s="47"/>
      <c r="P41" s="47"/>
      <c r="Q41" s="29"/>
    </row>
    <row r="42" spans="1:17" x14ac:dyDescent="0.25">
      <c r="A42" s="29"/>
      <c r="B42" s="47"/>
      <c r="P42" s="47"/>
      <c r="Q42" s="29"/>
    </row>
    <row r="43" spans="1:17" x14ac:dyDescent="0.25">
      <c r="A43" s="29"/>
      <c r="B43" s="47"/>
      <c r="P43" s="47"/>
      <c r="Q43" s="29"/>
    </row>
    <row r="44" spans="1:17" x14ac:dyDescent="0.25">
      <c r="A44" s="29"/>
      <c r="B44" s="47"/>
      <c r="P44" s="47"/>
      <c r="Q44" s="29"/>
    </row>
    <row r="45" spans="1:17" x14ac:dyDescent="0.25">
      <c r="A45" s="29"/>
      <c r="B45" s="47"/>
      <c r="P45" s="47"/>
      <c r="Q45" s="29"/>
    </row>
    <row r="46" spans="1:17" x14ac:dyDescent="0.25">
      <c r="A46" s="29"/>
      <c r="B46" s="47"/>
      <c r="P46" s="47"/>
      <c r="Q46" s="29"/>
    </row>
    <row r="47" spans="1:17" x14ac:dyDescent="0.25">
      <c r="A47" s="29"/>
      <c r="B47" s="47"/>
      <c r="P47" s="47"/>
      <c r="Q47" s="29"/>
    </row>
    <row r="48" spans="1:17" x14ac:dyDescent="0.25">
      <c r="A48" s="29"/>
      <c r="B48" s="47"/>
      <c r="P48" s="47"/>
      <c r="Q48" s="29"/>
    </row>
    <row r="49" spans="2:16" s="29" customFormat="1" x14ac:dyDescent="0.25"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</row>
    <row r="50" spans="2:16" s="29" customFormat="1" x14ac:dyDescent="0.25"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s="29" customFormat="1" x14ac:dyDescent="0.25"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s="29" customFormat="1" x14ac:dyDescent="0.25"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s="29" customFormat="1" x14ac:dyDescent="0.25"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s="29" customFormat="1" x14ac:dyDescent="0.25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s="29" customFormat="1" x14ac:dyDescent="0.25"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s="29" customFormat="1" x14ac:dyDescent="0.25"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s="29" customFormat="1" x14ac:dyDescent="0.25"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s="29" customFormat="1" x14ac:dyDescent="0.25"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s="29" customFormat="1" x14ac:dyDescent="0.25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s="29" customFormat="1" x14ac:dyDescent="0.25"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s="29" customFormat="1" x14ac:dyDescent="0.25"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s="29" customFormat="1" x14ac:dyDescent="0.25"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s="29" customFormat="1" x14ac:dyDescent="0.25"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s="29" customFormat="1" x14ac:dyDescent="0.25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s="29" customFormat="1" x14ac:dyDescent="0.25"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 s="29" customFormat="1" x14ac:dyDescent="0.25"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</row>
    <row r="67" spans="2:16" s="29" customFormat="1" x14ac:dyDescent="0.25"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</row>
    <row r="68" spans="2:16" s="29" customFormat="1" x14ac:dyDescent="0.25"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</row>
    <row r="69" spans="2:16" s="29" customFormat="1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</row>
    <row r="70" spans="2:16" s="29" customFormat="1" x14ac:dyDescent="0.25"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</row>
    <row r="71" spans="2:16" s="29" customFormat="1" x14ac:dyDescent="0.25"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</row>
    <row r="72" spans="2:16" s="29" customFormat="1" x14ac:dyDescent="0.25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</row>
    <row r="73" spans="2:16" s="29" customFormat="1" x14ac:dyDescent="0.25"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</row>
    <row r="74" spans="2:16" s="29" customFormat="1" x14ac:dyDescent="0.25"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</row>
    <row r="75" spans="2:16" s="29" customFormat="1" x14ac:dyDescent="0.25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</row>
    <row r="76" spans="2:16" s="29" customFormat="1" x14ac:dyDescent="0.25"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</row>
    <row r="77" spans="2:16" s="29" customFormat="1" x14ac:dyDescent="0.25"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</row>
    <row r="78" spans="2:16" s="29" customFormat="1" x14ac:dyDescent="0.25"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</row>
    <row r="79" spans="2:16" s="29" customFormat="1" x14ac:dyDescent="0.25"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</row>
    <row r="80" spans="2:16" s="29" customFormat="1" x14ac:dyDescent="0.25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</row>
    <row r="81" spans="2:16" s="29" customFormat="1" x14ac:dyDescent="0.25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</row>
    <row r="82" spans="2:16" s="29" customFormat="1" x14ac:dyDescent="0.25"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</row>
    <row r="83" spans="2:16" s="29" customFormat="1" x14ac:dyDescent="0.25"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2:16" s="29" customFormat="1" x14ac:dyDescent="0.25"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2:16" s="29" customFormat="1" x14ac:dyDescent="0.25"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2:16" s="29" customFormat="1" x14ac:dyDescent="0.25"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2:16" s="29" customFormat="1" x14ac:dyDescent="0.25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2:16" s="29" customFormat="1" x14ac:dyDescent="0.25"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2:16" s="29" customFormat="1" x14ac:dyDescent="0.25"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2:16" s="29" customFormat="1" x14ac:dyDescent="0.25"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2:16" s="29" customFormat="1" x14ac:dyDescent="0.25"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</row>
    <row r="92" spans="2:16" s="29" customForma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2:16" s="29" customFormat="1" x14ac:dyDescent="0.25"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2:16" s="29" customFormat="1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2:16" s="29" customForma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2:16" s="29" customFormat="1" x14ac:dyDescent="0.25"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2:16" s="29" customFormat="1" x14ac:dyDescent="0.25"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2:16" s="29" customFormat="1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2:16" s="29" customFormat="1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2:16" s="29" customFormat="1" x14ac:dyDescent="0.25"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2:16" s="29" customFormat="1" x14ac:dyDescent="0.25"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2:16" s="29" customFormat="1" x14ac:dyDescent="0.25"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2:16" s="29" customFormat="1" x14ac:dyDescent="0.25"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2:16" s="29" customFormat="1" x14ac:dyDescent="0.25"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</row>
    <row r="105" spans="2:16" s="29" customFormat="1" x14ac:dyDescent="0.25"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</row>
    <row r="106" spans="2:16" s="29" customFormat="1" x14ac:dyDescent="0.25"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</row>
    <row r="107" spans="2:16" s="29" customFormat="1" x14ac:dyDescent="0.25"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</row>
    <row r="108" spans="2:16" s="29" customFormat="1" x14ac:dyDescent="0.25"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</row>
    <row r="109" spans="2:16" s="29" customFormat="1" x14ac:dyDescent="0.25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</row>
    <row r="110" spans="2:16" s="29" customFormat="1" x14ac:dyDescent="0.25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</row>
    <row r="111" spans="2:16" s="29" customFormat="1" x14ac:dyDescent="0.25"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</row>
    <row r="112" spans="2:16" s="29" customFormat="1" x14ac:dyDescent="0.25"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</row>
    <row r="113" spans="2:16" s="29" customFormat="1" x14ac:dyDescent="0.25"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</row>
    <row r="114" spans="2:16" s="29" customFormat="1" x14ac:dyDescent="0.25"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</row>
    <row r="115" spans="2:16" s="29" customFormat="1" x14ac:dyDescent="0.25"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</row>
    <row r="116" spans="2:16" s="29" customFormat="1" x14ac:dyDescent="0.25"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</row>
    <row r="117" spans="2:16" s="29" customFormat="1" x14ac:dyDescent="0.25"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</row>
    <row r="118" spans="2:16" s="29" customFormat="1" x14ac:dyDescent="0.25"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</row>
    <row r="119" spans="2:16" s="29" customFormat="1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</row>
    <row r="120" spans="2:16" s="29" customFormat="1" x14ac:dyDescent="0.25"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</row>
    <row r="121" spans="2:16" s="29" customFormat="1" x14ac:dyDescent="0.25"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</row>
    <row r="122" spans="2:16" s="29" customFormat="1" x14ac:dyDescent="0.25"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</row>
    <row r="123" spans="2:16" s="29" customFormat="1" x14ac:dyDescent="0.25"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</row>
    <row r="124" spans="2:16" s="29" customFormat="1" x14ac:dyDescent="0.25"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</row>
    <row r="125" spans="2:16" s="29" customFormat="1" x14ac:dyDescent="0.25"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</row>
    <row r="126" spans="2:16" s="29" customFormat="1" x14ac:dyDescent="0.25"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</row>
    <row r="127" spans="2:16" s="29" customFormat="1" x14ac:dyDescent="0.25"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</row>
    <row r="128" spans="2:16" s="29" customFormat="1" x14ac:dyDescent="0.25"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</row>
    <row r="129" spans="2:16" s="29" customFormat="1" x14ac:dyDescent="0.25"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</row>
    <row r="130" spans="2:16" s="29" customFormat="1" x14ac:dyDescent="0.25"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</row>
    <row r="131" spans="2:16" s="29" customFormat="1" x14ac:dyDescent="0.25"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</row>
    <row r="132" spans="2:16" s="29" customFormat="1" x14ac:dyDescent="0.25"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</row>
    <row r="133" spans="2:16" s="29" customFormat="1" x14ac:dyDescent="0.25"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</row>
    <row r="134" spans="2:16" s="29" customFormat="1" x14ac:dyDescent="0.25"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</row>
    <row r="135" spans="2:16" s="29" customFormat="1" x14ac:dyDescent="0.25"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</row>
    <row r="136" spans="2:16" s="29" customFormat="1" x14ac:dyDescent="0.25"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</row>
    <row r="137" spans="2:16" s="29" customFormat="1" x14ac:dyDescent="0.25"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</row>
    <row r="138" spans="2:16" s="29" customFormat="1" x14ac:dyDescent="0.25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</row>
    <row r="139" spans="2:16" s="29" customFormat="1" x14ac:dyDescent="0.25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</row>
    <row r="140" spans="2:16" s="29" customFormat="1" x14ac:dyDescent="0.25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</row>
    <row r="141" spans="2:16" s="29" customFormat="1" x14ac:dyDescent="0.25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</row>
    <row r="142" spans="2:16" s="29" customFormat="1" x14ac:dyDescent="0.25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</row>
    <row r="143" spans="2:16" s="29" customFormat="1" x14ac:dyDescent="0.25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</row>
    <row r="144" spans="2:16" s="29" customFormat="1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</row>
    <row r="145" spans="2:16" s="29" customFormat="1" x14ac:dyDescent="0.25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</row>
    <row r="146" spans="2:16" s="29" customFormat="1" x14ac:dyDescent="0.25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</row>
    <row r="147" spans="2:16" s="29" customFormat="1" x14ac:dyDescent="0.25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</row>
    <row r="148" spans="2:16" s="29" customFormat="1" x14ac:dyDescent="0.25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</row>
    <row r="149" spans="2:16" s="29" customFormat="1" x14ac:dyDescent="0.25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</row>
    <row r="150" spans="2:16" s="29" customFormat="1" x14ac:dyDescent="0.25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</row>
    <row r="151" spans="2:16" s="29" customFormat="1" x14ac:dyDescent="0.25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</row>
    <row r="152" spans="2:16" s="29" customFormat="1" x14ac:dyDescent="0.25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</row>
    <row r="153" spans="2:16" s="29" customFormat="1" x14ac:dyDescent="0.25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</row>
    <row r="154" spans="2:16" s="29" customFormat="1" x14ac:dyDescent="0.25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</row>
    <row r="155" spans="2:16" s="29" customFormat="1" x14ac:dyDescent="0.25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</row>
    <row r="156" spans="2:16" s="29" customFormat="1" x14ac:dyDescent="0.25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</row>
    <row r="157" spans="2:16" s="29" customFormat="1" x14ac:dyDescent="0.25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</row>
    <row r="158" spans="2:16" s="29" customFormat="1" x14ac:dyDescent="0.25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</row>
    <row r="159" spans="2:16" s="29" customFormat="1" x14ac:dyDescent="0.25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</row>
    <row r="160" spans="2:16" s="29" customFormat="1" x14ac:dyDescent="0.25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</row>
    <row r="161" spans="2:16" s="29" customFormat="1" x14ac:dyDescent="0.25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</row>
    <row r="162" spans="2:16" s="29" customFormat="1" x14ac:dyDescent="0.25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</row>
    <row r="163" spans="2:16" s="29" customFormat="1" x14ac:dyDescent="0.25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2:16" s="29" customFormat="1" x14ac:dyDescent="0.25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</row>
    <row r="165" spans="2:16" s="29" customFormat="1" x14ac:dyDescent="0.25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</row>
    <row r="166" spans="2:16" s="29" customFormat="1" x14ac:dyDescent="0.25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</row>
    <row r="167" spans="2:16" s="29" customFormat="1" x14ac:dyDescent="0.25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</row>
    <row r="168" spans="2:16" s="29" customFormat="1" x14ac:dyDescent="0.25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</row>
    <row r="169" spans="2:16" s="29" customFormat="1" x14ac:dyDescent="0.25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</row>
    <row r="170" spans="2:16" s="29" customFormat="1" x14ac:dyDescent="0.25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</row>
    <row r="171" spans="2:16" s="29" customFormat="1" x14ac:dyDescent="0.25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</row>
    <row r="172" spans="2:16" s="29" customFormat="1" x14ac:dyDescent="0.25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2:16" s="29" customFormat="1" x14ac:dyDescent="0.25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</row>
    <row r="174" spans="2:16" s="29" customFormat="1" x14ac:dyDescent="0.25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</row>
    <row r="175" spans="2:16" s="29" customFormat="1" x14ac:dyDescent="0.25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</row>
    <row r="176" spans="2:16" s="29" customFormat="1" x14ac:dyDescent="0.25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</row>
    <row r="177" spans="2:16" s="29" customFormat="1" x14ac:dyDescent="0.25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</row>
    <row r="178" spans="2:16" s="29" customFormat="1" x14ac:dyDescent="0.25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</row>
    <row r="179" spans="2:16" s="29" customFormat="1" x14ac:dyDescent="0.25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</row>
    <row r="180" spans="2:16" s="29" customFormat="1" x14ac:dyDescent="0.25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</row>
    <row r="181" spans="2:16" s="29" customFormat="1" x14ac:dyDescent="0.25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</row>
    <row r="182" spans="2:16" s="29" customFormat="1" x14ac:dyDescent="0.25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</row>
    <row r="183" spans="2:16" s="29" customFormat="1" x14ac:dyDescent="0.25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</row>
    <row r="184" spans="2:16" s="29" customFormat="1" x14ac:dyDescent="0.25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</row>
    <row r="185" spans="2:16" s="29" customFormat="1" x14ac:dyDescent="0.25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</row>
    <row r="186" spans="2:16" s="29" customFormat="1" x14ac:dyDescent="0.25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</row>
    <row r="187" spans="2:16" s="29" customFormat="1" x14ac:dyDescent="0.25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</row>
    <row r="188" spans="2:16" s="29" customFormat="1" x14ac:dyDescent="0.25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</row>
    <row r="189" spans="2:16" s="29" customFormat="1" x14ac:dyDescent="0.25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</row>
    <row r="190" spans="2:16" s="29" customFormat="1" x14ac:dyDescent="0.25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</row>
    <row r="191" spans="2:16" s="29" customFormat="1" x14ac:dyDescent="0.25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</row>
    <row r="192" spans="2:16" s="29" customFormat="1" x14ac:dyDescent="0.25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</row>
    <row r="193" spans="2:16" s="29" customFormat="1" x14ac:dyDescent="0.25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</row>
    <row r="194" spans="2:16" s="29" customFormat="1" x14ac:dyDescent="0.25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</row>
    <row r="195" spans="2:16" s="29" customFormat="1" x14ac:dyDescent="0.25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</row>
    <row r="196" spans="2:16" s="29" customFormat="1" x14ac:dyDescent="0.25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</row>
    <row r="197" spans="2:16" s="29" customFormat="1" x14ac:dyDescent="0.25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</row>
    <row r="198" spans="2:16" s="29" customFormat="1" x14ac:dyDescent="0.25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</row>
    <row r="199" spans="2:16" s="29" customFormat="1" x14ac:dyDescent="0.25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</row>
    <row r="200" spans="2:16" s="29" customFormat="1" x14ac:dyDescent="0.25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</row>
    <row r="201" spans="2:16" s="29" customFormat="1" x14ac:dyDescent="0.25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</row>
    <row r="202" spans="2:16" s="29" customFormat="1" x14ac:dyDescent="0.25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</row>
    <row r="203" spans="2:16" s="29" customFormat="1" x14ac:dyDescent="0.25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</row>
    <row r="204" spans="2:16" s="29" customFormat="1" x14ac:dyDescent="0.25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</row>
    <row r="205" spans="2:16" s="29" customFormat="1" x14ac:dyDescent="0.25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</row>
    <row r="206" spans="2:16" s="29" customFormat="1" x14ac:dyDescent="0.25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</row>
    <row r="207" spans="2:16" s="29" customFormat="1" x14ac:dyDescent="0.25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</row>
    <row r="208" spans="2:16" s="29" customFormat="1" x14ac:dyDescent="0.25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</row>
    <row r="209" spans="2:16" s="29" customFormat="1" x14ac:dyDescent="0.25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</row>
    <row r="210" spans="2:16" s="29" customFormat="1" x14ac:dyDescent="0.25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</row>
    <row r="211" spans="2:16" s="29" customFormat="1" x14ac:dyDescent="0.25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</row>
    <row r="212" spans="2:16" s="29" customFormat="1" x14ac:dyDescent="0.25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</row>
    <row r="213" spans="2:16" s="29" customFormat="1" x14ac:dyDescent="0.25">
      <c r="B213" s="49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9"/>
    </row>
    <row r="214" spans="2:16" s="29" customFormat="1" x14ac:dyDescent="0.25">
      <c r="B214" s="49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9"/>
    </row>
    <row r="215" spans="2:16" s="29" customFormat="1" x14ac:dyDescent="0.25">
      <c r="B215" s="49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44"/>
  <sheetViews>
    <sheetView view="pageBreakPreview" zoomScaleNormal="100" zoomScaleSheetLayoutView="100" workbookViewId="0">
      <selection activeCell="A10" sqref="A10"/>
    </sheetView>
  </sheetViews>
  <sheetFormatPr defaultRowHeight="12.75" x14ac:dyDescent="0.2"/>
  <cols>
    <col min="1" max="1" width="40.7109375" style="45" customWidth="1"/>
    <col min="2" max="3" width="8.7109375" style="703" customWidth="1"/>
    <col min="4" max="4" width="40.7109375" style="45" customWidth="1"/>
    <col min="5" max="256" width="9.140625" style="45"/>
    <col min="257" max="257" width="42.7109375" style="45" customWidth="1"/>
    <col min="258" max="259" width="8.7109375" style="45" customWidth="1"/>
    <col min="260" max="260" width="40.7109375" style="45" customWidth="1"/>
    <col min="261" max="512" width="9.140625" style="45"/>
    <col min="513" max="513" width="42.7109375" style="45" customWidth="1"/>
    <col min="514" max="515" width="8.7109375" style="45" customWidth="1"/>
    <col min="516" max="516" width="40.7109375" style="45" customWidth="1"/>
    <col min="517" max="768" width="9.140625" style="45"/>
    <col min="769" max="769" width="42.7109375" style="45" customWidth="1"/>
    <col min="770" max="771" width="8.7109375" style="45" customWidth="1"/>
    <col min="772" max="772" width="40.7109375" style="45" customWidth="1"/>
    <col min="773" max="1024" width="9.140625" style="45"/>
    <col min="1025" max="1025" width="42.7109375" style="45" customWidth="1"/>
    <col min="1026" max="1027" width="8.7109375" style="45" customWidth="1"/>
    <col min="1028" max="1028" width="40.7109375" style="45" customWidth="1"/>
    <col min="1029" max="1280" width="9.140625" style="45"/>
    <col min="1281" max="1281" width="42.7109375" style="45" customWidth="1"/>
    <col min="1282" max="1283" width="8.7109375" style="45" customWidth="1"/>
    <col min="1284" max="1284" width="40.7109375" style="45" customWidth="1"/>
    <col min="1285" max="1536" width="9.140625" style="45"/>
    <col min="1537" max="1537" width="42.7109375" style="45" customWidth="1"/>
    <col min="1538" max="1539" width="8.7109375" style="45" customWidth="1"/>
    <col min="1540" max="1540" width="40.7109375" style="45" customWidth="1"/>
    <col min="1541" max="1792" width="9.140625" style="45"/>
    <col min="1793" max="1793" width="42.7109375" style="45" customWidth="1"/>
    <col min="1794" max="1795" width="8.7109375" style="45" customWidth="1"/>
    <col min="1796" max="1796" width="40.7109375" style="45" customWidth="1"/>
    <col min="1797" max="2048" width="9.140625" style="45"/>
    <col min="2049" max="2049" width="42.7109375" style="45" customWidth="1"/>
    <col min="2050" max="2051" width="8.7109375" style="45" customWidth="1"/>
    <col min="2052" max="2052" width="40.7109375" style="45" customWidth="1"/>
    <col min="2053" max="2304" width="9.140625" style="45"/>
    <col min="2305" max="2305" width="42.7109375" style="45" customWidth="1"/>
    <col min="2306" max="2307" width="8.7109375" style="45" customWidth="1"/>
    <col min="2308" max="2308" width="40.7109375" style="45" customWidth="1"/>
    <col min="2309" max="2560" width="9.140625" style="45"/>
    <col min="2561" max="2561" width="42.7109375" style="45" customWidth="1"/>
    <col min="2562" max="2563" width="8.7109375" style="45" customWidth="1"/>
    <col min="2564" max="2564" width="40.7109375" style="45" customWidth="1"/>
    <col min="2565" max="2816" width="9.140625" style="45"/>
    <col min="2817" max="2817" width="42.7109375" style="45" customWidth="1"/>
    <col min="2818" max="2819" width="8.7109375" style="45" customWidth="1"/>
    <col min="2820" max="2820" width="40.7109375" style="45" customWidth="1"/>
    <col min="2821" max="3072" width="9.140625" style="45"/>
    <col min="3073" max="3073" width="42.7109375" style="45" customWidth="1"/>
    <col min="3074" max="3075" width="8.7109375" style="45" customWidth="1"/>
    <col min="3076" max="3076" width="40.7109375" style="45" customWidth="1"/>
    <col min="3077" max="3328" width="9.140625" style="45"/>
    <col min="3329" max="3329" width="42.7109375" style="45" customWidth="1"/>
    <col min="3330" max="3331" width="8.7109375" style="45" customWidth="1"/>
    <col min="3332" max="3332" width="40.7109375" style="45" customWidth="1"/>
    <col min="3333" max="3584" width="9.140625" style="45"/>
    <col min="3585" max="3585" width="42.7109375" style="45" customWidth="1"/>
    <col min="3586" max="3587" width="8.7109375" style="45" customWidth="1"/>
    <col min="3588" max="3588" width="40.7109375" style="45" customWidth="1"/>
    <col min="3589" max="3840" width="9.140625" style="45"/>
    <col min="3841" max="3841" width="42.7109375" style="45" customWidth="1"/>
    <col min="3842" max="3843" width="8.7109375" style="45" customWidth="1"/>
    <col min="3844" max="3844" width="40.7109375" style="45" customWidth="1"/>
    <col min="3845" max="4096" width="9.140625" style="45"/>
    <col min="4097" max="4097" width="42.7109375" style="45" customWidth="1"/>
    <col min="4098" max="4099" width="8.7109375" style="45" customWidth="1"/>
    <col min="4100" max="4100" width="40.7109375" style="45" customWidth="1"/>
    <col min="4101" max="4352" width="9.140625" style="45"/>
    <col min="4353" max="4353" width="42.7109375" style="45" customWidth="1"/>
    <col min="4354" max="4355" width="8.7109375" style="45" customWidth="1"/>
    <col min="4356" max="4356" width="40.7109375" style="45" customWidth="1"/>
    <col min="4357" max="4608" width="9.140625" style="45"/>
    <col min="4609" max="4609" width="42.7109375" style="45" customWidth="1"/>
    <col min="4610" max="4611" width="8.7109375" style="45" customWidth="1"/>
    <col min="4612" max="4612" width="40.7109375" style="45" customWidth="1"/>
    <col min="4613" max="4864" width="9.140625" style="45"/>
    <col min="4865" max="4865" width="42.7109375" style="45" customWidth="1"/>
    <col min="4866" max="4867" width="8.7109375" style="45" customWidth="1"/>
    <col min="4868" max="4868" width="40.7109375" style="45" customWidth="1"/>
    <col min="4869" max="5120" width="9.140625" style="45"/>
    <col min="5121" max="5121" width="42.7109375" style="45" customWidth="1"/>
    <col min="5122" max="5123" width="8.7109375" style="45" customWidth="1"/>
    <col min="5124" max="5124" width="40.7109375" style="45" customWidth="1"/>
    <col min="5125" max="5376" width="9.140625" style="45"/>
    <col min="5377" max="5377" width="42.7109375" style="45" customWidth="1"/>
    <col min="5378" max="5379" width="8.7109375" style="45" customWidth="1"/>
    <col min="5380" max="5380" width="40.7109375" style="45" customWidth="1"/>
    <col min="5381" max="5632" width="9.140625" style="45"/>
    <col min="5633" max="5633" width="42.7109375" style="45" customWidth="1"/>
    <col min="5634" max="5635" width="8.7109375" style="45" customWidth="1"/>
    <col min="5636" max="5636" width="40.7109375" style="45" customWidth="1"/>
    <col min="5637" max="5888" width="9.140625" style="45"/>
    <col min="5889" max="5889" width="42.7109375" style="45" customWidth="1"/>
    <col min="5890" max="5891" width="8.7109375" style="45" customWidth="1"/>
    <col min="5892" max="5892" width="40.7109375" style="45" customWidth="1"/>
    <col min="5893" max="6144" width="9.140625" style="45"/>
    <col min="6145" max="6145" width="42.7109375" style="45" customWidth="1"/>
    <col min="6146" max="6147" width="8.7109375" style="45" customWidth="1"/>
    <col min="6148" max="6148" width="40.7109375" style="45" customWidth="1"/>
    <col min="6149" max="6400" width="9.140625" style="45"/>
    <col min="6401" max="6401" width="42.7109375" style="45" customWidth="1"/>
    <col min="6402" max="6403" width="8.7109375" style="45" customWidth="1"/>
    <col min="6404" max="6404" width="40.7109375" style="45" customWidth="1"/>
    <col min="6405" max="6656" width="9.140625" style="45"/>
    <col min="6657" max="6657" width="42.7109375" style="45" customWidth="1"/>
    <col min="6658" max="6659" width="8.7109375" style="45" customWidth="1"/>
    <col min="6660" max="6660" width="40.7109375" style="45" customWidth="1"/>
    <col min="6661" max="6912" width="9.140625" style="45"/>
    <col min="6913" max="6913" width="42.7109375" style="45" customWidth="1"/>
    <col min="6914" max="6915" width="8.7109375" style="45" customWidth="1"/>
    <col min="6916" max="6916" width="40.7109375" style="45" customWidth="1"/>
    <col min="6917" max="7168" width="9.140625" style="45"/>
    <col min="7169" max="7169" width="42.7109375" style="45" customWidth="1"/>
    <col min="7170" max="7171" width="8.7109375" style="45" customWidth="1"/>
    <col min="7172" max="7172" width="40.7109375" style="45" customWidth="1"/>
    <col min="7173" max="7424" width="9.140625" style="45"/>
    <col min="7425" max="7425" width="42.7109375" style="45" customWidth="1"/>
    <col min="7426" max="7427" width="8.7109375" style="45" customWidth="1"/>
    <col min="7428" max="7428" width="40.7109375" style="45" customWidth="1"/>
    <col min="7429" max="7680" width="9.140625" style="45"/>
    <col min="7681" max="7681" width="42.7109375" style="45" customWidth="1"/>
    <col min="7682" max="7683" width="8.7109375" style="45" customWidth="1"/>
    <col min="7684" max="7684" width="40.7109375" style="45" customWidth="1"/>
    <col min="7685" max="7936" width="9.140625" style="45"/>
    <col min="7937" max="7937" width="42.7109375" style="45" customWidth="1"/>
    <col min="7938" max="7939" width="8.7109375" style="45" customWidth="1"/>
    <col min="7940" max="7940" width="40.7109375" style="45" customWidth="1"/>
    <col min="7941" max="8192" width="9.140625" style="45"/>
    <col min="8193" max="8193" width="42.7109375" style="45" customWidth="1"/>
    <col min="8194" max="8195" width="8.7109375" style="45" customWidth="1"/>
    <col min="8196" max="8196" width="40.7109375" style="45" customWidth="1"/>
    <col min="8197" max="8448" width="9.140625" style="45"/>
    <col min="8449" max="8449" width="42.7109375" style="45" customWidth="1"/>
    <col min="8450" max="8451" width="8.7109375" style="45" customWidth="1"/>
    <col min="8452" max="8452" width="40.7109375" style="45" customWidth="1"/>
    <col min="8453" max="8704" width="9.140625" style="45"/>
    <col min="8705" max="8705" width="42.7109375" style="45" customWidth="1"/>
    <col min="8706" max="8707" width="8.7109375" style="45" customWidth="1"/>
    <col min="8708" max="8708" width="40.7109375" style="45" customWidth="1"/>
    <col min="8709" max="8960" width="9.140625" style="45"/>
    <col min="8961" max="8961" width="42.7109375" style="45" customWidth="1"/>
    <col min="8962" max="8963" width="8.7109375" style="45" customWidth="1"/>
    <col min="8964" max="8964" width="40.7109375" style="45" customWidth="1"/>
    <col min="8965" max="9216" width="9.140625" style="45"/>
    <col min="9217" max="9217" width="42.7109375" style="45" customWidth="1"/>
    <col min="9218" max="9219" width="8.7109375" style="45" customWidth="1"/>
    <col min="9220" max="9220" width="40.7109375" style="45" customWidth="1"/>
    <col min="9221" max="9472" width="9.140625" style="45"/>
    <col min="9473" max="9473" width="42.7109375" style="45" customWidth="1"/>
    <col min="9474" max="9475" width="8.7109375" style="45" customWidth="1"/>
    <col min="9476" max="9476" width="40.7109375" style="45" customWidth="1"/>
    <col min="9477" max="9728" width="9.140625" style="45"/>
    <col min="9729" max="9729" width="42.7109375" style="45" customWidth="1"/>
    <col min="9730" max="9731" width="8.7109375" style="45" customWidth="1"/>
    <col min="9732" max="9732" width="40.7109375" style="45" customWidth="1"/>
    <col min="9733" max="9984" width="9.140625" style="45"/>
    <col min="9985" max="9985" width="42.7109375" style="45" customWidth="1"/>
    <col min="9986" max="9987" width="8.7109375" style="45" customWidth="1"/>
    <col min="9988" max="9988" width="40.7109375" style="45" customWidth="1"/>
    <col min="9989" max="10240" width="9.140625" style="45"/>
    <col min="10241" max="10241" width="42.7109375" style="45" customWidth="1"/>
    <col min="10242" max="10243" width="8.7109375" style="45" customWidth="1"/>
    <col min="10244" max="10244" width="40.7109375" style="45" customWidth="1"/>
    <col min="10245" max="10496" width="9.140625" style="45"/>
    <col min="10497" max="10497" width="42.7109375" style="45" customWidth="1"/>
    <col min="10498" max="10499" width="8.7109375" style="45" customWidth="1"/>
    <col min="10500" max="10500" width="40.7109375" style="45" customWidth="1"/>
    <col min="10501" max="10752" width="9.140625" style="45"/>
    <col min="10753" max="10753" width="42.7109375" style="45" customWidth="1"/>
    <col min="10754" max="10755" width="8.7109375" style="45" customWidth="1"/>
    <col min="10756" max="10756" width="40.7109375" style="45" customWidth="1"/>
    <col min="10757" max="11008" width="9.140625" style="45"/>
    <col min="11009" max="11009" width="42.7109375" style="45" customWidth="1"/>
    <col min="11010" max="11011" width="8.7109375" style="45" customWidth="1"/>
    <col min="11012" max="11012" width="40.7109375" style="45" customWidth="1"/>
    <col min="11013" max="11264" width="9.140625" style="45"/>
    <col min="11265" max="11265" width="42.7109375" style="45" customWidth="1"/>
    <col min="11266" max="11267" width="8.7109375" style="45" customWidth="1"/>
    <col min="11268" max="11268" width="40.7109375" style="45" customWidth="1"/>
    <col min="11269" max="11520" width="9.140625" style="45"/>
    <col min="11521" max="11521" width="42.7109375" style="45" customWidth="1"/>
    <col min="11522" max="11523" width="8.7109375" style="45" customWidth="1"/>
    <col min="11524" max="11524" width="40.7109375" style="45" customWidth="1"/>
    <col min="11525" max="11776" width="9.140625" style="45"/>
    <col min="11777" max="11777" width="42.7109375" style="45" customWidth="1"/>
    <col min="11778" max="11779" width="8.7109375" style="45" customWidth="1"/>
    <col min="11780" max="11780" width="40.7109375" style="45" customWidth="1"/>
    <col min="11781" max="12032" width="9.140625" style="45"/>
    <col min="12033" max="12033" width="42.7109375" style="45" customWidth="1"/>
    <col min="12034" max="12035" width="8.7109375" style="45" customWidth="1"/>
    <col min="12036" max="12036" width="40.7109375" style="45" customWidth="1"/>
    <col min="12037" max="12288" width="9.140625" style="45"/>
    <col min="12289" max="12289" width="42.7109375" style="45" customWidth="1"/>
    <col min="12290" max="12291" width="8.7109375" style="45" customWidth="1"/>
    <col min="12292" max="12292" width="40.7109375" style="45" customWidth="1"/>
    <col min="12293" max="12544" width="9.140625" style="45"/>
    <col min="12545" max="12545" width="42.7109375" style="45" customWidth="1"/>
    <col min="12546" max="12547" width="8.7109375" style="45" customWidth="1"/>
    <col min="12548" max="12548" width="40.7109375" style="45" customWidth="1"/>
    <col min="12549" max="12800" width="9.140625" style="45"/>
    <col min="12801" max="12801" width="42.7109375" style="45" customWidth="1"/>
    <col min="12802" max="12803" width="8.7109375" style="45" customWidth="1"/>
    <col min="12804" max="12804" width="40.7109375" style="45" customWidth="1"/>
    <col min="12805" max="13056" width="9.140625" style="45"/>
    <col min="13057" max="13057" width="42.7109375" style="45" customWidth="1"/>
    <col min="13058" max="13059" width="8.7109375" style="45" customWidth="1"/>
    <col min="13060" max="13060" width="40.7109375" style="45" customWidth="1"/>
    <col min="13061" max="13312" width="9.140625" style="45"/>
    <col min="13313" max="13313" width="42.7109375" style="45" customWidth="1"/>
    <col min="13314" max="13315" width="8.7109375" style="45" customWidth="1"/>
    <col min="13316" max="13316" width="40.7109375" style="45" customWidth="1"/>
    <col min="13317" max="13568" width="9.140625" style="45"/>
    <col min="13569" max="13569" width="42.7109375" style="45" customWidth="1"/>
    <col min="13570" max="13571" width="8.7109375" style="45" customWidth="1"/>
    <col min="13572" max="13572" width="40.7109375" style="45" customWidth="1"/>
    <col min="13573" max="13824" width="9.140625" style="45"/>
    <col min="13825" max="13825" width="42.7109375" style="45" customWidth="1"/>
    <col min="13826" max="13827" width="8.7109375" style="45" customWidth="1"/>
    <col min="13828" max="13828" width="40.7109375" style="45" customWidth="1"/>
    <col min="13829" max="14080" width="9.140625" style="45"/>
    <col min="14081" max="14081" width="42.7109375" style="45" customWidth="1"/>
    <col min="14082" max="14083" width="8.7109375" style="45" customWidth="1"/>
    <col min="14084" max="14084" width="40.7109375" style="45" customWidth="1"/>
    <col min="14085" max="14336" width="9.140625" style="45"/>
    <col min="14337" max="14337" width="42.7109375" style="45" customWidth="1"/>
    <col min="14338" max="14339" width="8.7109375" style="45" customWidth="1"/>
    <col min="14340" max="14340" width="40.7109375" style="45" customWidth="1"/>
    <col min="14341" max="14592" width="9.140625" style="45"/>
    <col min="14593" max="14593" width="42.7109375" style="45" customWidth="1"/>
    <col min="14594" max="14595" width="8.7109375" style="45" customWidth="1"/>
    <col min="14596" max="14596" width="40.7109375" style="45" customWidth="1"/>
    <col min="14597" max="14848" width="9.140625" style="45"/>
    <col min="14849" max="14849" width="42.7109375" style="45" customWidth="1"/>
    <col min="14850" max="14851" width="8.7109375" style="45" customWidth="1"/>
    <col min="14852" max="14852" width="40.7109375" style="45" customWidth="1"/>
    <col min="14853" max="15104" width="9.140625" style="45"/>
    <col min="15105" max="15105" width="42.7109375" style="45" customWidth="1"/>
    <col min="15106" max="15107" width="8.7109375" style="45" customWidth="1"/>
    <col min="15108" max="15108" width="40.7109375" style="45" customWidth="1"/>
    <col min="15109" max="15360" width="9.140625" style="45"/>
    <col min="15361" max="15361" width="42.7109375" style="45" customWidth="1"/>
    <col min="15362" max="15363" width="8.7109375" style="45" customWidth="1"/>
    <col min="15364" max="15364" width="40.7109375" style="45" customWidth="1"/>
    <col min="15365" max="15616" width="9.140625" style="45"/>
    <col min="15617" max="15617" width="42.7109375" style="45" customWidth="1"/>
    <col min="15618" max="15619" width="8.7109375" style="45" customWidth="1"/>
    <col min="15620" max="15620" width="40.7109375" style="45" customWidth="1"/>
    <col min="15621" max="15872" width="9.140625" style="45"/>
    <col min="15873" max="15873" width="42.7109375" style="45" customWidth="1"/>
    <col min="15874" max="15875" width="8.7109375" style="45" customWidth="1"/>
    <col min="15876" max="15876" width="40.7109375" style="45" customWidth="1"/>
    <col min="15877" max="16128" width="9.140625" style="45"/>
    <col min="16129" max="16129" width="42.7109375" style="45" customWidth="1"/>
    <col min="16130" max="16131" width="8.7109375" style="45" customWidth="1"/>
    <col min="16132" max="16132" width="40.7109375" style="45" customWidth="1"/>
    <col min="16133" max="16384" width="9.140625" style="45"/>
  </cols>
  <sheetData>
    <row r="1" spans="1:4" ht="46.5" customHeight="1" x14ac:dyDescent="0.2">
      <c r="A1" s="673" t="s">
        <v>661</v>
      </c>
      <c r="B1" s="674"/>
      <c r="C1" s="674"/>
      <c r="D1" s="1022" t="s">
        <v>660</v>
      </c>
    </row>
    <row r="2" spans="1:4" ht="42.75" customHeight="1" x14ac:dyDescent="0.2">
      <c r="A2" s="676" t="s">
        <v>633</v>
      </c>
      <c r="B2" s="677" t="s">
        <v>116</v>
      </c>
      <c r="C2" s="677" t="s">
        <v>336</v>
      </c>
      <c r="D2" s="678" t="s">
        <v>0</v>
      </c>
    </row>
    <row r="3" spans="1:4" s="682" customFormat="1" ht="21" customHeight="1" thickBot="1" x14ac:dyDescent="0.25">
      <c r="A3" s="679" t="s">
        <v>1</v>
      </c>
      <c r="B3" s="1128" t="s">
        <v>1223</v>
      </c>
      <c r="C3" s="680"/>
      <c r="D3" s="681" t="s">
        <v>656</v>
      </c>
    </row>
    <row r="4" spans="1:4" s="682" customFormat="1" ht="21" customHeight="1" thickTop="1" thickBot="1" x14ac:dyDescent="0.25">
      <c r="A4" s="679" t="s">
        <v>657</v>
      </c>
      <c r="B4" s="1128" t="s">
        <v>1224</v>
      </c>
      <c r="C4" s="680"/>
      <c r="D4" s="681" t="s">
        <v>2</v>
      </c>
    </row>
    <row r="5" spans="1:4" s="682" customFormat="1" ht="21" customHeight="1" thickTop="1" thickBot="1" x14ac:dyDescent="0.25">
      <c r="A5" s="679" t="s">
        <v>659</v>
      </c>
      <c r="B5" s="1128" t="s">
        <v>1225</v>
      </c>
      <c r="C5" s="680"/>
      <c r="D5" s="681" t="s">
        <v>658</v>
      </c>
    </row>
    <row r="6" spans="1:4" s="682" customFormat="1" ht="26.25" thickTop="1" thickBot="1" x14ac:dyDescent="0.25">
      <c r="A6" s="683" t="s">
        <v>1080</v>
      </c>
      <c r="B6" s="1129"/>
      <c r="C6" s="684"/>
      <c r="D6" s="685" t="s">
        <v>558</v>
      </c>
    </row>
    <row r="7" spans="1:4" s="682" customFormat="1" ht="39.75" thickTop="1" thickBot="1" x14ac:dyDescent="0.25">
      <c r="A7" s="709" t="s">
        <v>1258</v>
      </c>
      <c r="B7" s="686">
        <v>1</v>
      </c>
      <c r="C7" s="687" t="s">
        <v>3</v>
      </c>
      <c r="D7" s="710" t="s">
        <v>1252</v>
      </c>
    </row>
    <row r="8" spans="1:4" s="682" customFormat="1" ht="39.75" thickTop="1" thickBot="1" x14ac:dyDescent="0.25">
      <c r="A8" s="707" t="s">
        <v>1259</v>
      </c>
      <c r="B8" s="689">
        <v>2</v>
      </c>
      <c r="C8" s="690" t="s">
        <v>4</v>
      </c>
      <c r="D8" s="708" t="s">
        <v>1253</v>
      </c>
    </row>
    <row r="9" spans="1:4" s="682" customFormat="1" ht="14.25" thickTop="1" thickBot="1" x14ac:dyDescent="0.25">
      <c r="A9" s="709" t="s">
        <v>1260</v>
      </c>
      <c r="B9" s="686">
        <v>3</v>
      </c>
      <c r="C9" s="687" t="s">
        <v>5</v>
      </c>
      <c r="D9" s="710" t="s">
        <v>1254</v>
      </c>
    </row>
    <row r="10" spans="1:4" s="682" customFormat="1" ht="27" thickTop="1" thickBot="1" x14ac:dyDescent="0.25">
      <c r="A10" s="707" t="s">
        <v>1413</v>
      </c>
      <c r="B10" s="689">
        <v>4</v>
      </c>
      <c r="C10" s="690" t="s">
        <v>6</v>
      </c>
      <c r="D10" s="708" t="s">
        <v>1255</v>
      </c>
    </row>
    <row r="11" spans="1:4" s="682" customFormat="1" ht="27" thickTop="1" thickBot="1" x14ac:dyDescent="0.25">
      <c r="A11" s="709" t="s">
        <v>1261</v>
      </c>
      <c r="B11" s="686">
        <v>5</v>
      </c>
      <c r="C11" s="687" t="s">
        <v>7</v>
      </c>
      <c r="D11" s="710" t="s">
        <v>1256</v>
      </c>
    </row>
    <row r="12" spans="1:4" s="682" customFormat="1" ht="24" thickTop="1" thickBot="1" x14ac:dyDescent="0.25">
      <c r="A12" s="707" t="s">
        <v>1380</v>
      </c>
      <c r="B12" s="689">
        <v>7</v>
      </c>
      <c r="C12" s="690" t="s">
        <v>8</v>
      </c>
      <c r="D12" s="708" t="s">
        <v>1257</v>
      </c>
    </row>
    <row r="13" spans="1:4" s="682" customFormat="1" ht="14.25" thickTop="1" thickBot="1" x14ac:dyDescent="0.25">
      <c r="A13" s="691"/>
      <c r="B13" s="686"/>
      <c r="C13" s="687"/>
      <c r="D13" s="688"/>
    </row>
    <row r="14" spans="1:4" s="682" customFormat="1" ht="26.25" thickTop="1" thickBot="1" x14ac:dyDescent="0.25">
      <c r="A14" s="683" t="s">
        <v>1081</v>
      </c>
      <c r="B14" s="684"/>
      <c r="C14" s="684"/>
      <c r="D14" s="692" t="s">
        <v>557</v>
      </c>
    </row>
    <row r="15" spans="1:4" s="682" customFormat="1" ht="14.25" thickTop="1" thickBot="1" x14ac:dyDescent="0.25">
      <c r="A15" s="709" t="s">
        <v>1276</v>
      </c>
      <c r="B15" s="687">
        <v>12</v>
      </c>
      <c r="C15" s="687" t="s">
        <v>3</v>
      </c>
      <c r="D15" s="710" t="s">
        <v>1262</v>
      </c>
    </row>
    <row r="16" spans="1:4" s="682" customFormat="1" ht="27" thickTop="1" thickBot="1" x14ac:dyDescent="0.25">
      <c r="A16" s="707" t="s">
        <v>1277</v>
      </c>
      <c r="B16" s="690">
        <v>14</v>
      </c>
      <c r="C16" s="690" t="s">
        <v>4</v>
      </c>
      <c r="D16" s="708" t="s">
        <v>1263</v>
      </c>
    </row>
    <row r="17" spans="1:4" s="682" customFormat="1" ht="27" thickTop="1" thickBot="1" x14ac:dyDescent="0.25">
      <c r="A17" s="709" t="s">
        <v>1278</v>
      </c>
      <c r="B17" s="687">
        <v>15</v>
      </c>
      <c r="C17" s="687" t="s">
        <v>5</v>
      </c>
      <c r="D17" s="710" t="s">
        <v>1264</v>
      </c>
    </row>
    <row r="18" spans="1:4" s="682" customFormat="1" ht="27" thickTop="1" thickBot="1" x14ac:dyDescent="0.25">
      <c r="A18" s="707" t="s">
        <v>1381</v>
      </c>
      <c r="B18" s="690">
        <v>16</v>
      </c>
      <c r="C18" s="690" t="s">
        <v>6</v>
      </c>
      <c r="D18" s="708" t="s">
        <v>1265</v>
      </c>
    </row>
    <row r="19" spans="1:4" s="682" customFormat="1" ht="27" thickTop="1" thickBot="1" x14ac:dyDescent="0.25">
      <c r="A19" s="709" t="s">
        <v>1279</v>
      </c>
      <c r="B19" s="687">
        <v>17</v>
      </c>
      <c r="C19" s="687" t="s">
        <v>7</v>
      </c>
      <c r="D19" s="710" t="s">
        <v>1266</v>
      </c>
    </row>
    <row r="20" spans="1:4" s="682" customFormat="1" ht="27" thickTop="1" thickBot="1" x14ac:dyDescent="0.25">
      <c r="A20" s="707" t="s">
        <v>1280</v>
      </c>
      <c r="B20" s="690">
        <v>18</v>
      </c>
      <c r="C20" s="690" t="s">
        <v>331</v>
      </c>
      <c r="D20" s="708" t="s">
        <v>1267</v>
      </c>
    </row>
    <row r="21" spans="1:4" s="682" customFormat="1" ht="27" thickTop="1" thickBot="1" x14ac:dyDescent="0.25">
      <c r="A21" s="709" t="s">
        <v>1281</v>
      </c>
      <c r="B21" s="687">
        <v>19</v>
      </c>
      <c r="C21" s="687" t="s">
        <v>332</v>
      </c>
      <c r="D21" s="710" t="s">
        <v>1268</v>
      </c>
    </row>
    <row r="22" spans="1:4" s="682" customFormat="1" ht="27" thickTop="1" thickBot="1" x14ac:dyDescent="0.25">
      <c r="A22" s="707" t="s">
        <v>1282</v>
      </c>
      <c r="B22" s="690">
        <v>20</v>
      </c>
      <c r="C22" s="690" t="s">
        <v>333</v>
      </c>
      <c r="D22" s="708" t="s">
        <v>1269</v>
      </c>
    </row>
    <row r="23" spans="1:4" s="682" customFormat="1" ht="27" thickTop="1" thickBot="1" x14ac:dyDescent="0.25">
      <c r="A23" s="709" t="s">
        <v>1283</v>
      </c>
      <c r="B23" s="687">
        <v>23</v>
      </c>
      <c r="C23" s="687" t="s">
        <v>9</v>
      </c>
      <c r="D23" s="710" t="s">
        <v>1270</v>
      </c>
    </row>
    <row r="24" spans="1:4" s="682" customFormat="1" ht="27" thickTop="1" thickBot="1" x14ac:dyDescent="0.25">
      <c r="A24" s="707" t="s">
        <v>1284</v>
      </c>
      <c r="B24" s="690">
        <v>24</v>
      </c>
      <c r="C24" s="690" t="s">
        <v>10</v>
      </c>
      <c r="D24" s="708" t="s">
        <v>1271</v>
      </c>
    </row>
    <row r="25" spans="1:4" s="682" customFormat="1" ht="27" thickTop="1" thickBot="1" x14ac:dyDescent="0.25">
      <c r="A25" s="709" t="s">
        <v>1285</v>
      </c>
      <c r="B25" s="687">
        <v>25</v>
      </c>
      <c r="C25" s="687" t="s">
        <v>11</v>
      </c>
      <c r="D25" s="710" t="s">
        <v>1272</v>
      </c>
    </row>
    <row r="26" spans="1:4" s="682" customFormat="1" ht="27" thickTop="1" thickBot="1" x14ac:dyDescent="0.25">
      <c r="A26" s="789" t="s">
        <v>1286</v>
      </c>
      <c r="B26" s="694">
        <v>27</v>
      </c>
      <c r="C26" s="694" t="s">
        <v>12</v>
      </c>
      <c r="D26" s="784" t="s">
        <v>1273</v>
      </c>
    </row>
    <row r="27" spans="1:4" s="682" customFormat="1" ht="27" thickTop="1" thickBot="1" x14ac:dyDescent="0.25">
      <c r="A27" s="709" t="s">
        <v>1287</v>
      </c>
      <c r="B27" s="687">
        <v>29</v>
      </c>
      <c r="C27" s="687" t="s">
        <v>118</v>
      </c>
      <c r="D27" s="710" t="s">
        <v>1274</v>
      </c>
    </row>
    <row r="28" spans="1:4" s="682" customFormat="1" ht="26.25" thickTop="1" x14ac:dyDescent="0.2">
      <c r="A28" s="790" t="s">
        <v>1288</v>
      </c>
      <c r="B28" s="696">
        <v>31</v>
      </c>
      <c r="C28" s="696" t="s">
        <v>13</v>
      </c>
      <c r="D28" s="785" t="s">
        <v>1275</v>
      </c>
    </row>
    <row r="29" spans="1:4" s="682" customFormat="1" ht="26.25" thickBot="1" x14ac:dyDescent="0.25">
      <c r="A29" s="791" t="s">
        <v>1289</v>
      </c>
      <c r="B29" s="697">
        <v>32</v>
      </c>
      <c r="C29" s="697" t="s">
        <v>14</v>
      </c>
      <c r="D29" s="786" t="s">
        <v>1296</v>
      </c>
    </row>
    <row r="30" spans="1:4" s="682" customFormat="1" ht="27" thickTop="1" thickBot="1" x14ac:dyDescent="0.25">
      <c r="A30" s="707" t="s">
        <v>1290</v>
      </c>
      <c r="B30" s="690">
        <v>33</v>
      </c>
      <c r="C30" s="690" t="s">
        <v>15</v>
      </c>
      <c r="D30" s="708" t="s">
        <v>1297</v>
      </c>
    </row>
    <row r="31" spans="1:4" s="682" customFormat="1" ht="27" thickTop="1" thickBot="1" x14ac:dyDescent="0.25">
      <c r="A31" s="709" t="s">
        <v>1291</v>
      </c>
      <c r="B31" s="687">
        <v>34</v>
      </c>
      <c r="C31" s="687" t="s">
        <v>16</v>
      </c>
      <c r="D31" s="710" t="s">
        <v>1298</v>
      </c>
    </row>
    <row r="32" spans="1:4" s="682" customFormat="1" ht="27" thickTop="1" thickBot="1" x14ac:dyDescent="0.25">
      <c r="A32" s="707" t="s">
        <v>1292</v>
      </c>
      <c r="B32" s="690">
        <v>35</v>
      </c>
      <c r="C32" s="690" t="s">
        <v>17</v>
      </c>
      <c r="D32" s="708" t="s">
        <v>1299</v>
      </c>
    </row>
    <row r="33" spans="1:4" s="682" customFormat="1" ht="27" thickTop="1" thickBot="1" x14ac:dyDescent="0.25">
      <c r="A33" s="709" t="s">
        <v>1293</v>
      </c>
      <c r="B33" s="687">
        <v>36</v>
      </c>
      <c r="C33" s="687" t="s">
        <v>18</v>
      </c>
      <c r="D33" s="710" t="s">
        <v>1300</v>
      </c>
    </row>
    <row r="34" spans="1:4" s="682" customFormat="1" ht="27" thickTop="1" thickBot="1" x14ac:dyDescent="0.25">
      <c r="A34" s="707" t="s">
        <v>1294</v>
      </c>
      <c r="B34" s="690">
        <v>37</v>
      </c>
      <c r="C34" s="690" t="s">
        <v>334</v>
      </c>
      <c r="D34" s="708" t="s">
        <v>1301</v>
      </c>
    </row>
    <row r="35" spans="1:4" s="682" customFormat="1" ht="27" thickTop="1" thickBot="1" x14ac:dyDescent="0.25">
      <c r="A35" s="709" t="s">
        <v>1295</v>
      </c>
      <c r="B35" s="687">
        <v>38</v>
      </c>
      <c r="C35" s="687" t="s">
        <v>335</v>
      </c>
      <c r="D35" s="710" t="s">
        <v>1302</v>
      </c>
    </row>
    <row r="36" spans="1:4" s="682" customFormat="1" ht="27" thickTop="1" thickBot="1" x14ac:dyDescent="0.25">
      <c r="A36" s="707" t="s">
        <v>1315</v>
      </c>
      <c r="B36" s="690">
        <v>39</v>
      </c>
      <c r="C36" s="690" t="s">
        <v>19</v>
      </c>
      <c r="D36" s="708" t="s">
        <v>1303</v>
      </c>
    </row>
    <row r="37" spans="1:4" s="682" customFormat="1" ht="27" thickTop="1" thickBot="1" x14ac:dyDescent="0.25">
      <c r="A37" s="709" t="s">
        <v>1316</v>
      </c>
      <c r="B37" s="687">
        <v>40</v>
      </c>
      <c r="C37" s="687" t="s">
        <v>20</v>
      </c>
      <c r="D37" s="710" t="s">
        <v>1304</v>
      </c>
    </row>
    <row r="38" spans="1:4" s="682" customFormat="1" ht="27" thickTop="1" thickBot="1" x14ac:dyDescent="0.25">
      <c r="A38" s="707" t="s">
        <v>1317</v>
      </c>
      <c r="B38" s="690">
        <v>41</v>
      </c>
      <c r="C38" s="690" t="s">
        <v>21</v>
      </c>
      <c r="D38" s="708" t="s">
        <v>1305</v>
      </c>
    </row>
    <row r="39" spans="1:4" s="682" customFormat="1" ht="27" thickTop="1" thickBot="1" x14ac:dyDescent="0.25">
      <c r="A39" s="709" t="s">
        <v>1318</v>
      </c>
      <c r="B39" s="687">
        <v>42</v>
      </c>
      <c r="C39" s="687" t="s">
        <v>22</v>
      </c>
      <c r="D39" s="710" t="s">
        <v>1306</v>
      </c>
    </row>
    <row r="40" spans="1:4" s="682" customFormat="1" ht="27" thickTop="1" thickBot="1" x14ac:dyDescent="0.25">
      <c r="A40" s="707" t="s">
        <v>1319</v>
      </c>
      <c r="B40" s="690">
        <v>43</v>
      </c>
      <c r="C40" s="690" t="s">
        <v>23</v>
      </c>
      <c r="D40" s="708" t="s">
        <v>1307</v>
      </c>
    </row>
    <row r="41" spans="1:4" s="682" customFormat="1" ht="27" thickTop="1" thickBot="1" x14ac:dyDescent="0.25">
      <c r="A41" s="792" t="s">
        <v>1320</v>
      </c>
      <c r="B41" s="700">
        <v>44</v>
      </c>
      <c r="C41" s="700" t="s">
        <v>24</v>
      </c>
      <c r="D41" s="787" t="s">
        <v>1308</v>
      </c>
    </row>
    <row r="42" spans="1:4" s="682" customFormat="1" ht="27" thickTop="1" thickBot="1" x14ac:dyDescent="0.25">
      <c r="A42" s="707" t="s">
        <v>1321</v>
      </c>
      <c r="B42" s="690" t="s">
        <v>1226</v>
      </c>
      <c r="C42" s="690" t="s">
        <v>29</v>
      </c>
      <c r="D42" s="708" t="s">
        <v>1309</v>
      </c>
    </row>
    <row r="43" spans="1:4" s="682" customFormat="1" ht="27" thickTop="1" thickBot="1" x14ac:dyDescent="0.25">
      <c r="A43" s="792" t="s">
        <v>1322</v>
      </c>
      <c r="B43" s="700" t="s">
        <v>1227</v>
      </c>
      <c r="C43" s="700" t="s">
        <v>30</v>
      </c>
      <c r="D43" s="787" t="s">
        <v>1310</v>
      </c>
    </row>
    <row r="44" spans="1:4" s="682" customFormat="1" ht="27" thickTop="1" thickBot="1" x14ac:dyDescent="0.25">
      <c r="A44" s="707" t="s">
        <v>1323</v>
      </c>
      <c r="B44" s="690" t="s">
        <v>1228</v>
      </c>
      <c r="C44" s="690" t="s">
        <v>31</v>
      </c>
      <c r="D44" s="708" t="s">
        <v>1311</v>
      </c>
    </row>
    <row r="45" spans="1:4" s="682" customFormat="1" ht="27" thickTop="1" thickBot="1" x14ac:dyDescent="0.25">
      <c r="A45" s="792" t="s">
        <v>1324</v>
      </c>
      <c r="B45" s="700" t="s">
        <v>1229</v>
      </c>
      <c r="C45" s="700" t="s">
        <v>25</v>
      </c>
      <c r="D45" s="787" t="s">
        <v>1312</v>
      </c>
    </row>
    <row r="46" spans="1:4" s="682" customFormat="1" ht="27" thickTop="1" thickBot="1" x14ac:dyDescent="0.25">
      <c r="A46" s="707" t="s">
        <v>1325</v>
      </c>
      <c r="B46" s="690" t="s">
        <v>1230</v>
      </c>
      <c r="C46" s="690" t="s">
        <v>26</v>
      </c>
      <c r="D46" s="708" t="s">
        <v>1313</v>
      </c>
    </row>
    <row r="47" spans="1:4" s="682" customFormat="1" ht="27" thickTop="1" thickBot="1" x14ac:dyDescent="0.25">
      <c r="A47" s="792" t="s">
        <v>1326</v>
      </c>
      <c r="B47" s="700" t="s">
        <v>1231</v>
      </c>
      <c r="C47" s="700" t="s">
        <v>32</v>
      </c>
      <c r="D47" s="787" t="s">
        <v>1314</v>
      </c>
    </row>
    <row r="48" spans="1:4" s="682" customFormat="1" ht="26.25" thickTop="1" thickBot="1" x14ac:dyDescent="0.25">
      <c r="A48" s="683" t="s">
        <v>1082</v>
      </c>
      <c r="B48" s="1129"/>
      <c r="C48" s="690"/>
      <c r="D48" s="692" t="s">
        <v>634</v>
      </c>
    </row>
    <row r="49" spans="1:4" s="682" customFormat="1" ht="24" thickTop="1" thickBot="1" x14ac:dyDescent="0.25">
      <c r="A49" s="792" t="s">
        <v>1331</v>
      </c>
      <c r="B49" s="699">
        <v>56</v>
      </c>
      <c r="C49" s="700" t="s">
        <v>3</v>
      </c>
      <c r="D49" s="787" t="s">
        <v>1332</v>
      </c>
    </row>
    <row r="50" spans="1:4" s="682" customFormat="1" ht="24" thickTop="1" thickBot="1" x14ac:dyDescent="0.25">
      <c r="A50" s="707" t="s">
        <v>1327</v>
      </c>
      <c r="B50" s="689">
        <v>57</v>
      </c>
      <c r="C50" s="690" t="s">
        <v>4</v>
      </c>
      <c r="D50" s="708" t="s">
        <v>1333</v>
      </c>
    </row>
    <row r="51" spans="1:4" s="682" customFormat="1" ht="24" thickTop="1" thickBot="1" x14ac:dyDescent="0.25">
      <c r="A51" s="792" t="s">
        <v>1328</v>
      </c>
      <c r="B51" s="699">
        <v>58</v>
      </c>
      <c r="C51" s="700" t="s">
        <v>5</v>
      </c>
      <c r="D51" s="787" t="s">
        <v>1334</v>
      </c>
    </row>
    <row r="52" spans="1:4" s="682" customFormat="1" ht="24" thickTop="1" thickBot="1" x14ac:dyDescent="0.25">
      <c r="A52" s="707" t="s">
        <v>1329</v>
      </c>
      <c r="B52" s="689">
        <v>60</v>
      </c>
      <c r="C52" s="690" t="s">
        <v>6</v>
      </c>
      <c r="D52" s="708" t="s">
        <v>1335</v>
      </c>
    </row>
    <row r="53" spans="1:4" s="682" customFormat="1" ht="26.25" thickTop="1" x14ac:dyDescent="0.2">
      <c r="A53" s="1081" t="s">
        <v>1330</v>
      </c>
      <c r="B53" s="1082">
        <v>62</v>
      </c>
      <c r="C53" s="1083" t="s">
        <v>7</v>
      </c>
      <c r="D53" s="1084" t="s">
        <v>1336</v>
      </c>
    </row>
    <row r="54" spans="1:4" s="682" customFormat="1" ht="26.25" thickBot="1" x14ac:dyDescent="0.25">
      <c r="A54" s="1077" t="s">
        <v>1348</v>
      </c>
      <c r="B54" s="1078">
        <v>63</v>
      </c>
      <c r="C54" s="1079" t="s">
        <v>8</v>
      </c>
      <c r="D54" s="1080" t="s">
        <v>1382</v>
      </c>
    </row>
    <row r="55" spans="1:4" s="682" customFormat="1" ht="27" thickTop="1" thickBot="1" x14ac:dyDescent="0.25">
      <c r="A55" s="792" t="s">
        <v>1349</v>
      </c>
      <c r="B55" s="699">
        <v>65</v>
      </c>
      <c r="C55" s="700" t="s">
        <v>9</v>
      </c>
      <c r="D55" s="787" t="s">
        <v>1383</v>
      </c>
    </row>
    <row r="56" spans="1:4" s="682" customFormat="1" ht="27" thickTop="1" thickBot="1" x14ac:dyDescent="0.25">
      <c r="A56" s="707" t="s">
        <v>1350</v>
      </c>
      <c r="B56" s="689">
        <v>68</v>
      </c>
      <c r="C56" s="690" t="s">
        <v>1232</v>
      </c>
      <c r="D56" s="708" t="s">
        <v>1337</v>
      </c>
    </row>
    <row r="57" spans="1:4" s="682" customFormat="1" ht="35.25" thickTop="1" thickBot="1" x14ac:dyDescent="0.25">
      <c r="A57" s="792" t="s">
        <v>1351</v>
      </c>
      <c r="B57" s="699">
        <v>70</v>
      </c>
      <c r="C57" s="700" t="s">
        <v>1233</v>
      </c>
      <c r="D57" s="787" t="s">
        <v>1338</v>
      </c>
    </row>
    <row r="58" spans="1:4" s="682" customFormat="1" ht="27" thickTop="1" thickBot="1" x14ac:dyDescent="0.25">
      <c r="A58" s="707" t="s">
        <v>1352</v>
      </c>
      <c r="B58" s="689">
        <v>72</v>
      </c>
      <c r="C58" s="690" t="s">
        <v>1234</v>
      </c>
      <c r="D58" s="708" t="s">
        <v>1339</v>
      </c>
    </row>
    <row r="59" spans="1:4" s="682" customFormat="1" ht="24" thickTop="1" thickBot="1" x14ac:dyDescent="0.25">
      <c r="A59" s="792" t="s">
        <v>1353</v>
      </c>
      <c r="B59" s="699">
        <v>74</v>
      </c>
      <c r="C59" s="700" t="s">
        <v>11</v>
      </c>
      <c r="D59" s="787" t="s">
        <v>1340</v>
      </c>
    </row>
    <row r="60" spans="1:4" s="682" customFormat="1" ht="27" thickTop="1" thickBot="1" x14ac:dyDescent="0.25">
      <c r="A60" s="707" t="s">
        <v>1354</v>
      </c>
      <c r="B60" s="689">
        <v>76</v>
      </c>
      <c r="C60" s="690" t="s">
        <v>1235</v>
      </c>
      <c r="D60" s="708" t="s">
        <v>1341</v>
      </c>
    </row>
    <row r="61" spans="1:4" s="682" customFormat="1" ht="35.25" thickTop="1" thickBot="1" x14ac:dyDescent="0.25">
      <c r="A61" s="792" t="s">
        <v>1355</v>
      </c>
      <c r="B61" s="699">
        <v>77</v>
      </c>
      <c r="C61" s="700" t="s">
        <v>1236</v>
      </c>
      <c r="D61" s="787" t="s">
        <v>1342</v>
      </c>
    </row>
    <row r="62" spans="1:4" s="682" customFormat="1" ht="27" thickTop="1" thickBot="1" x14ac:dyDescent="0.25">
      <c r="A62" s="707" t="s">
        <v>1356</v>
      </c>
      <c r="B62" s="689">
        <v>78</v>
      </c>
      <c r="C62" s="690" t="s">
        <v>1237</v>
      </c>
      <c r="D62" s="708" t="s">
        <v>1343</v>
      </c>
    </row>
    <row r="63" spans="1:4" s="682" customFormat="1" ht="27" thickTop="1" thickBot="1" x14ac:dyDescent="0.25">
      <c r="A63" s="792" t="s">
        <v>1357</v>
      </c>
      <c r="B63" s="699">
        <v>79</v>
      </c>
      <c r="C63" s="700" t="s">
        <v>118</v>
      </c>
      <c r="D63" s="787" t="s">
        <v>1344</v>
      </c>
    </row>
    <row r="64" spans="1:4" s="682" customFormat="1" ht="27" thickTop="1" thickBot="1" x14ac:dyDescent="0.25">
      <c r="A64" s="707" t="s">
        <v>1358</v>
      </c>
      <c r="B64" s="689">
        <v>80</v>
      </c>
      <c r="C64" s="690" t="s">
        <v>13</v>
      </c>
      <c r="D64" s="708" t="s">
        <v>1345</v>
      </c>
    </row>
    <row r="65" spans="1:4" s="682" customFormat="1" ht="27" thickTop="1" thickBot="1" x14ac:dyDescent="0.25">
      <c r="A65" s="792" t="s">
        <v>1359</v>
      </c>
      <c r="B65" s="699">
        <v>83</v>
      </c>
      <c r="C65" s="700" t="s">
        <v>14</v>
      </c>
      <c r="D65" s="787" t="s">
        <v>1346</v>
      </c>
    </row>
    <row r="66" spans="1:4" s="682" customFormat="1" ht="27" thickTop="1" thickBot="1" x14ac:dyDescent="0.25">
      <c r="A66" s="707" t="s">
        <v>1360</v>
      </c>
      <c r="B66" s="689">
        <v>86</v>
      </c>
      <c r="C66" s="690" t="s">
        <v>15</v>
      </c>
      <c r="D66" s="708" t="s">
        <v>1347</v>
      </c>
    </row>
    <row r="67" spans="1:4" s="682" customFormat="1" ht="26.25" thickTop="1" thickBot="1" x14ac:dyDescent="0.25">
      <c r="A67" s="1130" t="s">
        <v>1083</v>
      </c>
      <c r="B67" s="1131" t="s">
        <v>441</v>
      </c>
      <c r="C67" s="700"/>
      <c r="D67" s="1132" t="s">
        <v>652</v>
      </c>
    </row>
    <row r="68" spans="1:4" s="682" customFormat="1" ht="27" thickTop="1" thickBot="1" x14ac:dyDescent="0.25">
      <c r="A68" s="707" t="s">
        <v>1370</v>
      </c>
      <c r="B68" s="689">
        <v>92</v>
      </c>
      <c r="C68" s="690" t="s">
        <v>3</v>
      </c>
      <c r="D68" s="708" t="s">
        <v>1361</v>
      </c>
    </row>
    <row r="69" spans="1:4" s="682" customFormat="1" ht="27" thickTop="1" thickBot="1" x14ac:dyDescent="0.25">
      <c r="A69" s="792" t="s">
        <v>1371</v>
      </c>
      <c r="B69" s="699">
        <v>94</v>
      </c>
      <c r="C69" s="700" t="s">
        <v>4</v>
      </c>
      <c r="D69" s="787" t="s">
        <v>1362</v>
      </c>
    </row>
    <row r="70" spans="1:4" s="682" customFormat="1" ht="27" thickTop="1" thickBot="1" x14ac:dyDescent="0.25">
      <c r="A70" s="707" t="s">
        <v>1372</v>
      </c>
      <c r="B70" s="689">
        <v>95</v>
      </c>
      <c r="C70" s="690" t="s">
        <v>5</v>
      </c>
      <c r="D70" s="708" t="s">
        <v>1363</v>
      </c>
    </row>
    <row r="71" spans="1:4" s="682" customFormat="1" ht="27" thickTop="1" thickBot="1" x14ac:dyDescent="0.25">
      <c r="A71" s="792" t="s">
        <v>1373</v>
      </c>
      <c r="B71" s="699">
        <v>96</v>
      </c>
      <c r="C71" s="700" t="s">
        <v>6</v>
      </c>
      <c r="D71" s="787" t="s">
        <v>1364</v>
      </c>
    </row>
    <row r="72" spans="1:4" s="682" customFormat="1" ht="27" thickTop="1" thickBot="1" x14ac:dyDescent="0.25">
      <c r="A72" s="707" t="s">
        <v>1374</v>
      </c>
      <c r="B72" s="689">
        <v>97</v>
      </c>
      <c r="C72" s="690" t="s">
        <v>649</v>
      </c>
      <c r="D72" s="708" t="s">
        <v>1365</v>
      </c>
    </row>
    <row r="73" spans="1:4" s="682" customFormat="1" ht="27" thickTop="1" thickBot="1" x14ac:dyDescent="0.25">
      <c r="A73" s="792" t="s">
        <v>1375</v>
      </c>
      <c r="B73" s="699">
        <v>98</v>
      </c>
      <c r="C73" s="700" t="s">
        <v>650</v>
      </c>
      <c r="D73" s="787" t="s">
        <v>1366</v>
      </c>
    </row>
    <row r="74" spans="1:4" s="682" customFormat="1" ht="27" thickTop="1" thickBot="1" x14ac:dyDescent="0.25">
      <c r="A74" s="789" t="s">
        <v>1376</v>
      </c>
      <c r="B74" s="693">
        <v>99</v>
      </c>
      <c r="C74" s="694" t="s">
        <v>651</v>
      </c>
      <c r="D74" s="784" t="s">
        <v>1367</v>
      </c>
    </row>
    <row r="75" spans="1:4" s="682" customFormat="1" ht="27" thickTop="1" thickBot="1" x14ac:dyDescent="0.25">
      <c r="A75" s="792" t="s">
        <v>1377</v>
      </c>
      <c r="B75" s="699">
        <v>100</v>
      </c>
      <c r="C75" s="700" t="s">
        <v>8</v>
      </c>
      <c r="D75" s="787" t="s">
        <v>1368</v>
      </c>
    </row>
    <row r="76" spans="1:4" s="682" customFormat="1" ht="26.25" thickTop="1" x14ac:dyDescent="0.2">
      <c r="A76" s="790" t="s">
        <v>1378</v>
      </c>
      <c r="B76" s="695">
        <v>102</v>
      </c>
      <c r="C76" s="696" t="s">
        <v>9</v>
      </c>
      <c r="D76" s="785" t="s">
        <v>1369</v>
      </c>
    </row>
    <row r="77" spans="1:4" s="682" customFormat="1" ht="50.25" thickBot="1" x14ac:dyDescent="0.25">
      <c r="A77" s="1138" t="s">
        <v>1084</v>
      </c>
      <c r="B77" s="1139"/>
      <c r="C77" s="1140"/>
      <c r="D77" s="1141" t="s">
        <v>653</v>
      </c>
    </row>
    <row r="78" spans="1:4" s="682" customFormat="1" ht="27" thickTop="1" thickBot="1" x14ac:dyDescent="0.25">
      <c r="A78" s="1133" t="s">
        <v>1379</v>
      </c>
      <c r="B78" s="980">
        <v>107</v>
      </c>
      <c r="C78" s="981" t="s">
        <v>3</v>
      </c>
      <c r="D78" s="788" t="s">
        <v>1344</v>
      </c>
    </row>
    <row r="79" spans="1:4" s="682" customFormat="1" ht="27" thickTop="1" thickBot="1" x14ac:dyDescent="0.25">
      <c r="A79" s="1088" t="s">
        <v>990</v>
      </c>
      <c r="B79" s="1085">
        <v>108</v>
      </c>
      <c r="C79" s="1086" t="s">
        <v>4</v>
      </c>
      <c r="D79" s="1087" t="s">
        <v>989</v>
      </c>
    </row>
    <row r="80" spans="1:4" s="682" customFormat="1" ht="27" thickTop="1" thickBot="1" x14ac:dyDescent="0.25">
      <c r="A80" s="702" t="s">
        <v>991</v>
      </c>
      <c r="B80" s="980">
        <v>109</v>
      </c>
      <c r="C80" s="981" t="s">
        <v>5</v>
      </c>
      <c r="D80" s="788" t="s">
        <v>992</v>
      </c>
    </row>
    <row r="81" spans="1:4" s="682" customFormat="1" ht="26.25" thickTop="1" thickBot="1" x14ac:dyDescent="0.25">
      <c r="A81" s="1142" t="s">
        <v>456</v>
      </c>
      <c r="B81" s="1143"/>
      <c r="C81" s="1086"/>
      <c r="D81" s="1144" t="s">
        <v>33</v>
      </c>
    </row>
    <row r="82" spans="1:4" s="682" customFormat="1" ht="16.5" customHeight="1" thickTop="1" thickBot="1" x14ac:dyDescent="0.25">
      <c r="A82" s="702" t="s">
        <v>560</v>
      </c>
      <c r="B82" s="980">
        <v>113</v>
      </c>
      <c r="C82" s="981"/>
      <c r="D82" s="701" t="s">
        <v>34</v>
      </c>
    </row>
    <row r="83" spans="1:4" s="682" customFormat="1" ht="16.5" customHeight="1" thickTop="1" thickBot="1" x14ac:dyDescent="0.25">
      <c r="A83" s="1088" t="s">
        <v>559</v>
      </c>
      <c r="B83" s="1085">
        <v>114</v>
      </c>
      <c r="C83" s="1086"/>
      <c r="D83" s="1089" t="s">
        <v>35</v>
      </c>
    </row>
    <row r="84" spans="1:4" s="682" customFormat="1" ht="16.5" customHeight="1" thickTop="1" x14ac:dyDescent="0.2">
      <c r="A84" s="1134" t="s">
        <v>37</v>
      </c>
      <c r="B84" s="1135">
        <v>115</v>
      </c>
      <c r="C84" s="1136"/>
      <c r="D84" s="1137" t="s">
        <v>36</v>
      </c>
    </row>
    <row r="85" spans="1:4" x14ac:dyDescent="0.2">
      <c r="B85" s="45"/>
      <c r="C85" s="45"/>
    </row>
    <row r="86" spans="1:4" x14ac:dyDescent="0.2">
      <c r="B86" s="45"/>
      <c r="C86" s="45"/>
    </row>
    <row r="87" spans="1:4" x14ac:dyDescent="0.2">
      <c r="B87" s="45"/>
      <c r="C87" s="45"/>
    </row>
    <row r="88" spans="1:4" x14ac:dyDescent="0.2">
      <c r="B88" s="45"/>
      <c r="C88" s="45"/>
    </row>
    <row r="99" spans="2:4" x14ac:dyDescent="0.2">
      <c r="B99" s="45"/>
      <c r="D99" s="703"/>
    </row>
    <row r="100" spans="2:4" x14ac:dyDescent="0.2">
      <c r="B100" s="45"/>
      <c r="D100" s="703"/>
    </row>
    <row r="101" spans="2:4" x14ac:dyDescent="0.2">
      <c r="B101" s="45"/>
      <c r="D101" s="703"/>
    </row>
    <row r="102" spans="2:4" x14ac:dyDescent="0.2">
      <c r="B102" s="45"/>
      <c r="D102" s="703"/>
    </row>
    <row r="103" spans="2:4" x14ac:dyDescent="0.2">
      <c r="B103" s="45"/>
      <c r="D103" s="703"/>
    </row>
    <row r="104" spans="2:4" x14ac:dyDescent="0.2">
      <c r="B104" s="45"/>
      <c r="D104" s="703"/>
    </row>
    <row r="105" spans="2:4" x14ac:dyDescent="0.2">
      <c r="B105" s="45"/>
      <c r="D105" s="703"/>
    </row>
    <row r="106" spans="2:4" x14ac:dyDescent="0.2">
      <c r="B106" s="45"/>
      <c r="D106" s="703"/>
    </row>
    <row r="107" spans="2:4" x14ac:dyDescent="0.2">
      <c r="B107" s="45"/>
      <c r="D107" s="703"/>
    </row>
    <row r="108" spans="2:4" x14ac:dyDescent="0.2">
      <c r="B108" s="45"/>
      <c r="D108" s="703"/>
    </row>
    <row r="109" spans="2:4" x14ac:dyDescent="0.2">
      <c r="B109" s="45"/>
      <c r="D109" s="703"/>
    </row>
    <row r="110" spans="2:4" x14ac:dyDescent="0.2">
      <c r="B110" s="45"/>
      <c r="D110" s="703"/>
    </row>
    <row r="111" spans="2:4" x14ac:dyDescent="0.2">
      <c r="B111" s="45"/>
      <c r="D111" s="703"/>
    </row>
    <row r="112" spans="2:4" x14ac:dyDescent="0.2">
      <c r="B112" s="45"/>
      <c r="D112" s="703"/>
    </row>
    <row r="113" spans="2:4" x14ac:dyDescent="0.2">
      <c r="B113" s="45"/>
      <c r="D113" s="703"/>
    </row>
    <row r="114" spans="2:4" x14ac:dyDescent="0.2">
      <c r="B114" s="45"/>
      <c r="D114" s="703"/>
    </row>
    <row r="115" spans="2:4" x14ac:dyDescent="0.2">
      <c r="B115" s="45"/>
      <c r="D115" s="703"/>
    </row>
    <row r="116" spans="2:4" x14ac:dyDescent="0.2">
      <c r="B116" s="45"/>
      <c r="D116" s="703"/>
    </row>
    <row r="117" spans="2:4" x14ac:dyDescent="0.2">
      <c r="B117" s="45"/>
      <c r="D117" s="703"/>
    </row>
    <row r="118" spans="2:4" x14ac:dyDescent="0.2">
      <c r="B118" s="45"/>
      <c r="D118" s="703"/>
    </row>
    <row r="119" spans="2:4" x14ac:dyDescent="0.2">
      <c r="B119" s="45"/>
      <c r="D119" s="703"/>
    </row>
    <row r="120" spans="2:4" x14ac:dyDescent="0.2">
      <c r="B120" s="45"/>
      <c r="D120" s="703"/>
    </row>
    <row r="121" spans="2:4" x14ac:dyDescent="0.2">
      <c r="B121" s="45"/>
      <c r="D121" s="703"/>
    </row>
    <row r="122" spans="2:4" x14ac:dyDescent="0.2">
      <c r="B122" s="45"/>
      <c r="D122" s="703"/>
    </row>
    <row r="123" spans="2:4" x14ac:dyDescent="0.2">
      <c r="B123" s="45"/>
      <c r="D123" s="703"/>
    </row>
    <row r="124" spans="2:4" x14ac:dyDescent="0.2">
      <c r="B124" s="45"/>
      <c r="D124" s="703"/>
    </row>
    <row r="125" spans="2:4" x14ac:dyDescent="0.2">
      <c r="B125" s="45"/>
      <c r="D125" s="703"/>
    </row>
    <row r="126" spans="2:4" x14ac:dyDescent="0.2">
      <c r="B126" s="45"/>
      <c r="D126" s="703"/>
    </row>
    <row r="127" spans="2:4" x14ac:dyDescent="0.2">
      <c r="B127" s="45"/>
      <c r="D127" s="703"/>
    </row>
    <row r="128" spans="2:4" x14ac:dyDescent="0.2">
      <c r="B128" s="45"/>
      <c r="D128" s="703"/>
    </row>
    <row r="129" spans="2:4" x14ac:dyDescent="0.2">
      <c r="B129" s="45"/>
      <c r="D129" s="703"/>
    </row>
    <row r="130" spans="2:4" x14ac:dyDescent="0.2">
      <c r="B130" s="45"/>
      <c r="D130" s="703"/>
    </row>
    <row r="131" spans="2:4" x14ac:dyDescent="0.2">
      <c r="B131" s="45"/>
      <c r="D131" s="703"/>
    </row>
    <row r="132" spans="2:4" x14ac:dyDescent="0.2">
      <c r="B132" s="45"/>
      <c r="D132" s="703"/>
    </row>
    <row r="133" spans="2:4" x14ac:dyDescent="0.2">
      <c r="B133" s="45"/>
      <c r="D133" s="703"/>
    </row>
    <row r="134" spans="2:4" x14ac:dyDescent="0.2">
      <c r="B134" s="45"/>
      <c r="D134" s="703"/>
    </row>
    <row r="135" spans="2:4" x14ac:dyDescent="0.2">
      <c r="B135" s="45"/>
      <c r="D135" s="703"/>
    </row>
    <row r="136" spans="2:4" x14ac:dyDescent="0.2">
      <c r="B136" s="45"/>
      <c r="D136" s="703"/>
    </row>
    <row r="137" spans="2:4" x14ac:dyDescent="0.2">
      <c r="B137" s="45"/>
      <c r="D137" s="703"/>
    </row>
    <row r="138" spans="2:4" x14ac:dyDescent="0.2">
      <c r="B138" s="45"/>
      <c r="D138" s="703"/>
    </row>
    <row r="139" spans="2:4" x14ac:dyDescent="0.2">
      <c r="B139" s="45"/>
      <c r="D139" s="703"/>
    </row>
    <row r="140" spans="2:4" x14ac:dyDescent="0.2">
      <c r="B140" s="45"/>
      <c r="D140" s="703"/>
    </row>
    <row r="141" spans="2:4" x14ac:dyDescent="0.2">
      <c r="B141" s="45"/>
      <c r="D141" s="703"/>
    </row>
    <row r="142" spans="2:4" x14ac:dyDescent="0.2">
      <c r="B142" s="45"/>
      <c r="D142" s="703"/>
    </row>
    <row r="143" spans="2:4" x14ac:dyDescent="0.2">
      <c r="B143" s="45"/>
      <c r="D143" s="703"/>
    </row>
    <row r="144" spans="2:4" x14ac:dyDescent="0.2">
      <c r="B144" s="45"/>
      <c r="D144" s="703"/>
    </row>
  </sheetData>
  <printOptions horizontalCentered="1"/>
  <pageMargins left="0.43" right="0" top="0.59055118110236227" bottom="0.39370078740157483" header="0.51181102362204722" footer="0.51181102362204722"/>
  <pageSetup scale="92" orientation="portrait" r:id="rId1"/>
  <headerFooter alignWithMargins="0"/>
  <rowBreaks count="3" manualBreakCount="3">
    <brk id="28" max="3" man="1"/>
    <brk id="53" max="16383" man="1"/>
    <brk id="76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18"/>
  <sheetViews>
    <sheetView view="pageBreakPreview" zoomScaleNormal="100" zoomScaleSheetLayoutView="100" workbookViewId="0">
      <selection activeCell="T34" sqref="T34"/>
    </sheetView>
  </sheetViews>
  <sheetFormatPr defaultRowHeight="15" x14ac:dyDescent="0.25"/>
  <cols>
    <col min="1" max="1" width="15.85546875" style="47" customWidth="1"/>
    <col min="2" max="2" width="8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9" customFormat="1" ht="23.25" x14ac:dyDescent="0.5">
      <c r="A1" s="1308" t="s">
        <v>953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1308"/>
      <c r="Q1" s="1308"/>
    </row>
    <row r="2" spans="1:17" s="98" customFormat="1" ht="15.75" x14ac:dyDescent="0.25">
      <c r="A2" s="1309" t="s">
        <v>1000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  <c r="L2" s="1309"/>
      <c r="M2" s="1309"/>
      <c r="N2" s="1309"/>
      <c r="O2" s="1309"/>
      <c r="P2" s="1309"/>
      <c r="Q2" s="1309"/>
    </row>
    <row r="3" spans="1:17" s="98" customFormat="1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  <c r="O3" s="1309"/>
      <c r="P3" s="1309"/>
      <c r="Q3" s="1309"/>
    </row>
    <row r="4" spans="1:17" s="98" customFormat="1" ht="15.75" x14ac:dyDescent="0.25">
      <c r="A4" s="1309" t="s">
        <v>356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  <c r="Q4" s="1309"/>
    </row>
    <row r="5" spans="1:17" ht="15.75" x14ac:dyDescent="0.3">
      <c r="A5" s="515" t="s">
        <v>955</v>
      </c>
      <c r="B5" s="516"/>
      <c r="C5" s="339"/>
      <c r="D5" s="330"/>
      <c r="E5" s="330"/>
      <c r="F5" s="330"/>
      <c r="G5" s="330"/>
      <c r="H5" s="167"/>
      <c r="I5" s="339"/>
      <c r="J5" s="330"/>
      <c r="K5" s="330"/>
      <c r="L5" s="330"/>
      <c r="M5" s="330"/>
      <c r="N5" s="330"/>
      <c r="O5" s="330"/>
      <c r="P5" s="516"/>
      <c r="Q5" s="340" t="s">
        <v>186</v>
      </c>
    </row>
    <row r="6" spans="1:17" ht="45" customHeight="1" x14ac:dyDescent="0.2">
      <c r="A6" s="513" t="s">
        <v>94</v>
      </c>
      <c r="B6" s="513" t="s">
        <v>425</v>
      </c>
      <c r="C6" s="96" t="s">
        <v>405</v>
      </c>
      <c r="D6" s="44" t="s">
        <v>348</v>
      </c>
      <c r="E6" s="44" t="s">
        <v>347</v>
      </c>
      <c r="F6" s="44" t="s">
        <v>346</v>
      </c>
      <c r="G6" s="44" t="s">
        <v>345</v>
      </c>
      <c r="H6" s="44" t="s">
        <v>344</v>
      </c>
      <c r="I6" s="44" t="s">
        <v>343</v>
      </c>
      <c r="J6" s="44" t="s">
        <v>342</v>
      </c>
      <c r="K6" s="44" t="s">
        <v>341</v>
      </c>
      <c r="L6" s="44" t="s">
        <v>340</v>
      </c>
      <c r="M6" s="44" t="s">
        <v>339</v>
      </c>
      <c r="N6" s="44" t="s">
        <v>338</v>
      </c>
      <c r="O6" s="44" t="s">
        <v>337</v>
      </c>
      <c r="P6" s="548" t="s">
        <v>424</v>
      </c>
      <c r="Q6" s="548" t="s">
        <v>183</v>
      </c>
    </row>
    <row r="7" spans="1:17" ht="13.5" customHeight="1" thickBot="1" x14ac:dyDescent="0.25">
      <c r="A7" s="1310" t="s">
        <v>793</v>
      </c>
      <c r="B7" s="141" t="s">
        <v>801</v>
      </c>
      <c r="C7" s="186">
        <f>SUM(D7:O7)</f>
        <v>5919</v>
      </c>
      <c r="D7" s="187">
        <f>'B6-1'!D7+'B6-2'!D7</f>
        <v>494</v>
      </c>
      <c r="E7" s="187">
        <f>'B6-1'!E7+'B6-2'!E7</f>
        <v>481</v>
      </c>
      <c r="F7" s="187">
        <f>'B6-1'!F7+'B6-2'!F7</f>
        <v>499</v>
      </c>
      <c r="G7" s="187">
        <f>'B6-1'!G7+'B6-2'!G7</f>
        <v>544</v>
      </c>
      <c r="H7" s="187">
        <f>'B6-1'!H7+'B6-2'!H7</f>
        <v>455</v>
      </c>
      <c r="I7" s="187">
        <f>'B6-1'!I7+'B6-2'!I7</f>
        <v>507</v>
      </c>
      <c r="J7" s="187">
        <f>'B6-1'!J7+'B6-2'!J7</f>
        <v>495</v>
      </c>
      <c r="K7" s="187">
        <f>'B6-1'!K7+'B6-2'!K7</f>
        <v>546</v>
      </c>
      <c r="L7" s="187">
        <f>'B6-1'!L7+'B6-2'!L7</f>
        <v>457</v>
      </c>
      <c r="M7" s="187">
        <f>'B6-1'!M7+'B6-2'!M7</f>
        <v>483</v>
      </c>
      <c r="N7" s="187">
        <f>'B6-1'!N7+'B6-2'!N7</f>
        <v>451</v>
      </c>
      <c r="O7" s="187">
        <f>'B6-1'!O7+'B6-2'!O7</f>
        <v>507</v>
      </c>
      <c r="P7" s="50" t="s">
        <v>184</v>
      </c>
      <c r="Q7" s="1312" t="s">
        <v>40</v>
      </c>
    </row>
    <row r="8" spans="1:17" ht="13.5" customHeight="1" thickTop="1" thickBot="1" x14ac:dyDescent="0.25">
      <c r="A8" s="1311"/>
      <c r="B8" s="156" t="s">
        <v>802</v>
      </c>
      <c r="C8" s="188">
        <f t="shared" ref="C8:C33" si="0">SUM(D8:O8)</f>
        <v>5720</v>
      </c>
      <c r="D8" s="187">
        <f>'B6-1'!D8+'B6-2'!D8</f>
        <v>479</v>
      </c>
      <c r="E8" s="187">
        <f>'B6-1'!E8+'B6-2'!E8</f>
        <v>452</v>
      </c>
      <c r="F8" s="187">
        <f>'B6-1'!F8+'B6-2'!F8</f>
        <v>516</v>
      </c>
      <c r="G8" s="187">
        <f>'B6-1'!G8+'B6-2'!G8</f>
        <v>494</v>
      </c>
      <c r="H8" s="187">
        <f>'B6-1'!H8+'B6-2'!H8</f>
        <v>448</v>
      </c>
      <c r="I8" s="187">
        <f>'B6-1'!I8+'B6-2'!I8</f>
        <v>482</v>
      </c>
      <c r="J8" s="187">
        <f>'B6-1'!J8+'B6-2'!J8</f>
        <v>461</v>
      </c>
      <c r="K8" s="187">
        <f>'B6-1'!K8+'B6-2'!K8</f>
        <v>477</v>
      </c>
      <c r="L8" s="187">
        <f>'B6-1'!L8+'B6-2'!L8</f>
        <v>450</v>
      </c>
      <c r="M8" s="187">
        <f>'B6-1'!M8+'B6-2'!M8</f>
        <v>479</v>
      </c>
      <c r="N8" s="187">
        <f>'B6-1'!N8+'B6-2'!N8</f>
        <v>451</v>
      </c>
      <c r="O8" s="187">
        <f>'B6-1'!O8+'B6-2'!O8</f>
        <v>531</v>
      </c>
      <c r="P8" s="553" t="s">
        <v>446</v>
      </c>
      <c r="Q8" s="1313"/>
    </row>
    <row r="9" spans="1:17" s="26" customFormat="1" ht="13.5" customHeight="1" thickTop="1" thickBot="1" x14ac:dyDescent="0.25">
      <c r="A9" s="1311"/>
      <c r="B9" s="156" t="s">
        <v>47</v>
      </c>
      <c r="C9" s="188">
        <f t="shared" si="0"/>
        <v>11639</v>
      </c>
      <c r="D9" s="947">
        <f>'B6-1'!D9+'B6-2'!D9</f>
        <v>973</v>
      </c>
      <c r="E9" s="947">
        <f>'B6-1'!E9+'B6-2'!E9</f>
        <v>933</v>
      </c>
      <c r="F9" s="947">
        <f>'B6-1'!F9+'B6-2'!F9</f>
        <v>1015</v>
      </c>
      <c r="G9" s="947">
        <f>'B6-1'!G9+'B6-2'!G9</f>
        <v>1038</v>
      </c>
      <c r="H9" s="947">
        <f>'B6-1'!H9+'B6-2'!H9</f>
        <v>903</v>
      </c>
      <c r="I9" s="947">
        <f>'B6-1'!I9+'B6-2'!I9</f>
        <v>989</v>
      </c>
      <c r="J9" s="947">
        <f>'B6-1'!J9+'B6-2'!J9</f>
        <v>956</v>
      </c>
      <c r="K9" s="947">
        <f>'B6-1'!K9+'B6-2'!K9</f>
        <v>1023</v>
      </c>
      <c r="L9" s="947">
        <f>'B6-1'!L9+'B6-2'!L9</f>
        <v>907</v>
      </c>
      <c r="M9" s="947">
        <f>'B6-1'!M9+'B6-2'!M9</f>
        <v>962</v>
      </c>
      <c r="N9" s="947">
        <f>'B6-1'!N9+'B6-2'!N9</f>
        <v>902</v>
      </c>
      <c r="O9" s="947">
        <f>'B6-1'!O9+'B6-2'!O9</f>
        <v>1038</v>
      </c>
      <c r="P9" s="553" t="s">
        <v>48</v>
      </c>
      <c r="Q9" s="1313"/>
    </row>
    <row r="10" spans="1:17" ht="13.5" customHeight="1" thickTop="1" thickBot="1" x14ac:dyDescent="0.25">
      <c r="A10" s="1314" t="s">
        <v>794</v>
      </c>
      <c r="B10" s="752" t="s">
        <v>801</v>
      </c>
      <c r="C10" s="190">
        <f t="shared" si="0"/>
        <v>5121</v>
      </c>
      <c r="D10" s="755">
        <f>'B6-1'!D10+'B6-2'!D10</f>
        <v>362</v>
      </c>
      <c r="E10" s="755">
        <f>'B6-1'!E10+'B6-2'!E10</f>
        <v>454</v>
      </c>
      <c r="F10" s="755">
        <f>'B6-1'!F10+'B6-2'!F10</f>
        <v>448</v>
      </c>
      <c r="G10" s="755">
        <f>'B6-1'!G10+'B6-2'!G10</f>
        <v>398</v>
      </c>
      <c r="H10" s="755">
        <f>'B6-1'!H10+'B6-2'!H10</f>
        <v>480</v>
      </c>
      <c r="I10" s="755">
        <f>'B6-1'!I10+'B6-2'!I10</f>
        <v>437</v>
      </c>
      <c r="J10" s="755">
        <f>'B6-1'!J10+'B6-2'!J10</f>
        <v>426</v>
      </c>
      <c r="K10" s="755">
        <f>'B6-1'!K10+'B6-2'!K10</f>
        <v>425</v>
      </c>
      <c r="L10" s="755">
        <f>'B6-1'!L10+'B6-2'!L10</f>
        <v>451</v>
      </c>
      <c r="M10" s="755">
        <f>'B6-1'!M10+'B6-2'!M10</f>
        <v>421</v>
      </c>
      <c r="N10" s="755">
        <f>'B6-1'!N10+'B6-2'!N10</f>
        <v>339</v>
      </c>
      <c r="O10" s="755">
        <f>'B6-1'!O10+'B6-2'!O10</f>
        <v>480</v>
      </c>
      <c r="P10" s="554" t="s">
        <v>184</v>
      </c>
      <c r="Q10" s="1315" t="s">
        <v>41</v>
      </c>
    </row>
    <row r="11" spans="1:17" ht="13.5" customHeight="1" thickTop="1" thickBot="1" x14ac:dyDescent="0.25">
      <c r="A11" s="1314"/>
      <c r="B11" s="752" t="s">
        <v>802</v>
      </c>
      <c r="C11" s="190">
        <f t="shared" si="0"/>
        <v>5095</v>
      </c>
      <c r="D11" s="755">
        <f>'B6-1'!D11+'B6-2'!D11</f>
        <v>404</v>
      </c>
      <c r="E11" s="755">
        <f>'B6-1'!E11+'B6-2'!E11</f>
        <v>403</v>
      </c>
      <c r="F11" s="755">
        <f>'B6-1'!F11+'B6-2'!F11</f>
        <v>443</v>
      </c>
      <c r="G11" s="755">
        <f>'B6-1'!G11+'B6-2'!G11</f>
        <v>408</v>
      </c>
      <c r="H11" s="755">
        <f>'B6-1'!H11+'B6-2'!H11</f>
        <v>464</v>
      </c>
      <c r="I11" s="755">
        <f>'B6-1'!I11+'B6-2'!I11</f>
        <v>449</v>
      </c>
      <c r="J11" s="755">
        <f>'B6-1'!J11+'B6-2'!J11</f>
        <v>392</v>
      </c>
      <c r="K11" s="755">
        <f>'B6-1'!K11+'B6-2'!K11</f>
        <v>457</v>
      </c>
      <c r="L11" s="755">
        <f>'B6-1'!L11+'B6-2'!L11</f>
        <v>429</v>
      </c>
      <c r="M11" s="755">
        <f>'B6-1'!M11+'B6-2'!M11</f>
        <v>418</v>
      </c>
      <c r="N11" s="755">
        <f>'B6-1'!N11+'B6-2'!N11</f>
        <v>404</v>
      </c>
      <c r="O11" s="755">
        <f>'B6-1'!O11+'B6-2'!O11</f>
        <v>424</v>
      </c>
      <c r="P11" s="554" t="s">
        <v>446</v>
      </c>
      <c r="Q11" s="1315"/>
    </row>
    <row r="12" spans="1:17" s="26" customFormat="1" ht="13.5" customHeight="1" thickTop="1" thickBot="1" x14ac:dyDescent="0.25">
      <c r="A12" s="1314"/>
      <c r="B12" s="752" t="s">
        <v>47</v>
      </c>
      <c r="C12" s="190">
        <f t="shared" si="0"/>
        <v>10216</v>
      </c>
      <c r="D12" s="756">
        <f>'B6-1'!D12+'B6-2'!D12</f>
        <v>766</v>
      </c>
      <c r="E12" s="756">
        <f>'B6-1'!E12+'B6-2'!E12</f>
        <v>857</v>
      </c>
      <c r="F12" s="756">
        <f>'B6-1'!F12+'B6-2'!F12</f>
        <v>891</v>
      </c>
      <c r="G12" s="756">
        <f>'B6-1'!G12+'B6-2'!G12</f>
        <v>806</v>
      </c>
      <c r="H12" s="756">
        <f>'B6-1'!H12+'B6-2'!H12</f>
        <v>944</v>
      </c>
      <c r="I12" s="756">
        <f>'B6-1'!I12+'B6-2'!I12</f>
        <v>886</v>
      </c>
      <c r="J12" s="756">
        <f>'B6-1'!J12+'B6-2'!J12</f>
        <v>818</v>
      </c>
      <c r="K12" s="756">
        <f>'B6-1'!K12+'B6-2'!K12</f>
        <v>882</v>
      </c>
      <c r="L12" s="756">
        <f>'B6-1'!L12+'B6-2'!L12</f>
        <v>880</v>
      </c>
      <c r="M12" s="756">
        <f>'B6-1'!M12+'B6-2'!M12</f>
        <v>839</v>
      </c>
      <c r="N12" s="756">
        <f>'B6-1'!N12+'B6-2'!N12</f>
        <v>743</v>
      </c>
      <c r="O12" s="756">
        <f>'B6-1'!O12+'B6-2'!O12</f>
        <v>904</v>
      </c>
      <c r="P12" s="554" t="s">
        <v>48</v>
      </c>
      <c r="Q12" s="1315"/>
    </row>
    <row r="13" spans="1:17" ht="13.5" customHeight="1" thickTop="1" thickBot="1" x14ac:dyDescent="0.25">
      <c r="A13" s="1311" t="s">
        <v>795</v>
      </c>
      <c r="B13" s="156" t="s">
        <v>801</v>
      </c>
      <c r="C13" s="188">
        <f t="shared" si="0"/>
        <v>702</v>
      </c>
      <c r="D13" s="187">
        <f>'B6-1'!D13+'B6-2'!D13</f>
        <v>40</v>
      </c>
      <c r="E13" s="187">
        <f>'B6-1'!E13+'B6-2'!E13</f>
        <v>47</v>
      </c>
      <c r="F13" s="187">
        <f>'B6-1'!F13+'B6-2'!F13</f>
        <v>48</v>
      </c>
      <c r="G13" s="187">
        <f>'B6-1'!G13+'B6-2'!G13</f>
        <v>65</v>
      </c>
      <c r="H13" s="187">
        <f>'B6-1'!H13+'B6-2'!H13</f>
        <v>53</v>
      </c>
      <c r="I13" s="187">
        <f>'B6-1'!I13+'B6-2'!I13</f>
        <v>56</v>
      </c>
      <c r="J13" s="187">
        <f>'B6-1'!J13+'B6-2'!J13</f>
        <v>66</v>
      </c>
      <c r="K13" s="187">
        <f>'B6-1'!K13+'B6-2'!K13</f>
        <v>64</v>
      </c>
      <c r="L13" s="187">
        <f>'B6-1'!L13+'B6-2'!L13</f>
        <v>60</v>
      </c>
      <c r="M13" s="187">
        <f>'B6-1'!M13+'B6-2'!M13</f>
        <v>73</v>
      </c>
      <c r="N13" s="187">
        <f>'B6-1'!N13+'B6-2'!N13</f>
        <v>68</v>
      </c>
      <c r="O13" s="187">
        <f>'B6-1'!O13+'B6-2'!O13</f>
        <v>62</v>
      </c>
      <c r="P13" s="553" t="s">
        <v>184</v>
      </c>
      <c r="Q13" s="1313" t="s">
        <v>42</v>
      </c>
    </row>
    <row r="14" spans="1:17" ht="13.5" customHeight="1" thickTop="1" thickBot="1" x14ac:dyDescent="0.25">
      <c r="A14" s="1311"/>
      <c r="B14" s="156" t="s">
        <v>802</v>
      </c>
      <c r="C14" s="188">
        <f t="shared" si="0"/>
        <v>681</v>
      </c>
      <c r="D14" s="187">
        <f>'B6-1'!D14+'B6-2'!D14</f>
        <v>34</v>
      </c>
      <c r="E14" s="187">
        <f>'B6-1'!E14+'B6-2'!E14</f>
        <v>34</v>
      </c>
      <c r="F14" s="187">
        <f>'B6-1'!F14+'B6-2'!F14</f>
        <v>57</v>
      </c>
      <c r="G14" s="187">
        <f>'B6-1'!G14+'B6-2'!G14</f>
        <v>54</v>
      </c>
      <c r="H14" s="187">
        <f>'B6-1'!H14+'B6-2'!H14</f>
        <v>52</v>
      </c>
      <c r="I14" s="187">
        <f>'B6-1'!I14+'B6-2'!I14</f>
        <v>74</v>
      </c>
      <c r="J14" s="187">
        <f>'B6-1'!J14+'B6-2'!J14</f>
        <v>53</v>
      </c>
      <c r="K14" s="187">
        <f>'B6-1'!K14+'B6-2'!K14</f>
        <v>74</v>
      </c>
      <c r="L14" s="187">
        <f>'B6-1'!L14+'B6-2'!L14</f>
        <v>52</v>
      </c>
      <c r="M14" s="187">
        <f>'B6-1'!M14+'B6-2'!M14</f>
        <v>75</v>
      </c>
      <c r="N14" s="187">
        <f>'B6-1'!N14+'B6-2'!N14</f>
        <v>60</v>
      </c>
      <c r="O14" s="187">
        <f>'B6-1'!O14+'B6-2'!O14</f>
        <v>62</v>
      </c>
      <c r="P14" s="553" t="s">
        <v>446</v>
      </c>
      <c r="Q14" s="1313"/>
    </row>
    <row r="15" spans="1:17" s="26" customFormat="1" ht="13.5" customHeight="1" thickTop="1" thickBot="1" x14ac:dyDescent="0.25">
      <c r="A15" s="1311"/>
      <c r="B15" s="156" t="s">
        <v>47</v>
      </c>
      <c r="C15" s="188">
        <f t="shared" si="0"/>
        <v>1383</v>
      </c>
      <c r="D15" s="947">
        <f>'B6-1'!D15+'B6-2'!D15</f>
        <v>74</v>
      </c>
      <c r="E15" s="947">
        <f>'B6-1'!E15+'B6-2'!E15</f>
        <v>81</v>
      </c>
      <c r="F15" s="947">
        <f>'B6-1'!F15+'B6-2'!F15</f>
        <v>105</v>
      </c>
      <c r="G15" s="947">
        <f>'B6-1'!G15+'B6-2'!G15</f>
        <v>119</v>
      </c>
      <c r="H15" s="947">
        <f>'B6-1'!H15+'B6-2'!H15</f>
        <v>105</v>
      </c>
      <c r="I15" s="947">
        <f>'B6-1'!I15+'B6-2'!I15</f>
        <v>130</v>
      </c>
      <c r="J15" s="947">
        <f>'B6-1'!J15+'B6-2'!J15</f>
        <v>119</v>
      </c>
      <c r="K15" s="947">
        <f>'B6-1'!K15+'B6-2'!K15</f>
        <v>138</v>
      </c>
      <c r="L15" s="947">
        <f>'B6-1'!L15+'B6-2'!L15</f>
        <v>112</v>
      </c>
      <c r="M15" s="947">
        <f>'B6-1'!M15+'B6-2'!M15</f>
        <v>148</v>
      </c>
      <c r="N15" s="947">
        <f>'B6-1'!N15+'B6-2'!N15</f>
        <v>128</v>
      </c>
      <c r="O15" s="947">
        <f>'B6-1'!O15+'B6-2'!O15</f>
        <v>124</v>
      </c>
      <c r="P15" s="553" t="s">
        <v>48</v>
      </c>
      <c r="Q15" s="1313"/>
    </row>
    <row r="16" spans="1:17" ht="13.5" customHeight="1" thickTop="1" thickBot="1" x14ac:dyDescent="0.25">
      <c r="A16" s="1314" t="s">
        <v>796</v>
      </c>
      <c r="B16" s="157" t="s">
        <v>801</v>
      </c>
      <c r="C16" s="190">
        <f t="shared" si="0"/>
        <v>849</v>
      </c>
      <c r="D16" s="755">
        <f>'B6-1'!D16+'B6-2'!D16</f>
        <v>62</v>
      </c>
      <c r="E16" s="755">
        <f>'B6-1'!E16+'B6-2'!E16</f>
        <v>72</v>
      </c>
      <c r="F16" s="755">
        <f>'B6-1'!F16+'B6-2'!F16</f>
        <v>76</v>
      </c>
      <c r="G16" s="755">
        <f>'B6-1'!G16+'B6-2'!G16</f>
        <v>83</v>
      </c>
      <c r="H16" s="755">
        <f>'B6-1'!H16+'B6-2'!H16</f>
        <v>80</v>
      </c>
      <c r="I16" s="755">
        <f>'B6-1'!I16+'B6-2'!I16</f>
        <v>68</v>
      </c>
      <c r="J16" s="755">
        <f>'B6-1'!J16+'B6-2'!J16</f>
        <v>78</v>
      </c>
      <c r="K16" s="755">
        <f>'B6-1'!K16+'B6-2'!K16</f>
        <v>77</v>
      </c>
      <c r="L16" s="755">
        <f>'B6-1'!L16+'B6-2'!L16</f>
        <v>62</v>
      </c>
      <c r="M16" s="755">
        <f>'B6-1'!M16+'B6-2'!M16</f>
        <v>71</v>
      </c>
      <c r="N16" s="755">
        <f>'B6-1'!N16+'B6-2'!N16</f>
        <v>47</v>
      </c>
      <c r="O16" s="755">
        <f>'B6-1'!O16+'B6-2'!O16</f>
        <v>73</v>
      </c>
      <c r="P16" s="554" t="s">
        <v>184</v>
      </c>
      <c r="Q16" s="1315" t="s">
        <v>43</v>
      </c>
    </row>
    <row r="17" spans="1:17" ht="13.5" customHeight="1" thickTop="1" thickBot="1" x14ac:dyDescent="0.25">
      <c r="A17" s="1314"/>
      <c r="B17" s="157" t="s">
        <v>802</v>
      </c>
      <c r="C17" s="190">
        <f t="shared" si="0"/>
        <v>809</v>
      </c>
      <c r="D17" s="755">
        <f>'B6-1'!D17+'B6-2'!D17</f>
        <v>65</v>
      </c>
      <c r="E17" s="755">
        <f>'B6-1'!E17+'B6-2'!E17</f>
        <v>96</v>
      </c>
      <c r="F17" s="755">
        <f>'B6-1'!F17+'B6-2'!F17</f>
        <v>77</v>
      </c>
      <c r="G17" s="755">
        <f>'B6-1'!G17+'B6-2'!G17</f>
        <v>78</v>
      </c>
      <c r="H17" s="755">
        <f>'B6-1'!H17+'B6-2'!H17</f>
        <v>65</v>
      </c>
      <c r="I17" s="755">
        <f>'B6-1'!I17+'B6-2'!I17</f>
        <v>54</v>
      </c>
      <c r="J17" s="755">
        <f>'B6-1'!J17+'B6-2'!J17</f>
        <v>71</v>
      </c>
      <c r="K17" s="755">
        <f>'B6-1'!K17+'B6-2'!K17</f>
        <v>70</v>
      </c>
      <c r="L17" s="755">
        <f>'B6-1'!L17+'B6-2'!L17</f>
        <v>72</v>
      </c>
      <c r="M17" s="755">
        <f>'B6-1'!M17+'B6-2'!M17</f>
        <v>59</v>
      </c>
      <c r="N17" s="755">
        <f>'B6-1'!N17+'B6-2'!N17</f>
        <v>45</v>
      </c>
      <c r="O17" s="755">
        <f>'B6-1'!O17+'B6-2'!O17</f>
        <v>57</v>
      </c>
      <c r="P17" s="554" t="s">
        <v>446</v>
      </c>
      <c r="Q17" s="1315"/>
    </row>
    <row r="18" spans="1:17" s="26" customFormat="1" ht="13.5" customHeight="1" thickTop="1" thickBot="1" x14ac:dyDescent="0.25">
      <c r="A18" s="1314"/>
      <c r="B18" s="157" t="s">
        <v>47</v>
      </c>
      <c r="C18" s="190">
        <f t="shared" si="0"/>
        <v>1658</v>
      </c>
      <c r="D18" s="756">
        <f>'B6-1'!D18+'B6-2'!D18</f>
        <v>127</v>
      </c>
      <c r="E18" s="756">
        <f>'B6-1'!E18+'B6-2'!E18</f>
        <v>168</v>
      </c>
      <c r="F18" s="756">
        <f>'B6-1'!F18+'B6-2'!F18</f>
        <v>153</v>
      </c>
      <c r="G18" s="756">
        <f>'B6-1'!G18+'B6-2'!G18</f>
        <v>161</v>
      </c>
      <c r="H18" s="756">
        <f>'B6-1'!H18+'B6-2'!H18</f>
        <v>145</v>
      </c>
      <c r="I18" s="756">
        <f>'B6-1'!I18+'B6-2'!I18</f>
        <v>122</v>
      </c>
      <c r="J18" s="756">
        <f>'B6-1'!J18+'B6-2'!J18</f>
        <v>149</v>
      </c>
      <c r="K18" s="756">
        <f>'B6-1'!K18+'B6-2'!K18</f>
        <v>147</v>
      </c>
      <c r="L18" s="756">
        <f>'B6-1'!L18+'B6-2'!L18</f>
        <v>134</v>
      </c>
      <c r="M18" s="756">
        <f>'B6-1'!M18+'B6-2'!M18</f>
        <v>130</v>
      </c>
      <c r="N18" s="756">
        <f>'B6-1'!N18+'B6-2'!N18</f>
        <v>92</v>
      </c>
      <c r="O18" s="756">
        <f>'B6-1'!O18+'B6-2'!O18</f>
        <v>130</v>
      </c>
      <c r="P18" s="554" t="s">
        <v>48</v>
      </c>
      <c r="Q18" s="1315"/>
    </row>
    <row r="19" spans="1:17" ht="13.5" customHeight="1" thickTop="1" thickBot="1" x14ac:dyDescent="0.25">
      <c r="A19" s="1311" t="s">
        <v>797</v>
      </c>
      <c r="B19" s="156" t="s">
        <v>801</v>
      </c>
      <c r="C19" s="188">
        <f t="shared" si="0"/>
        <v>652</v>
      </c>
      <c r="D19" s="187">
        <f>'B6-1'!D19+'B6-2'!D19</f>
        <v>86</v>
      </c>
      <c r="E19" s="187">
        <f>'B6-1'!E19+'B6-2'!E19</f>
        <v>75</v>
      </c>
      <c r="F19" s="187">
        <f>'B6-1'!F19+'B6-2'!F19</f>
        <v>80</v>
      </c>
      <c r="G19" s="187">
        <f>'B6-1'!G19+'B6-2'!G19</f>
        <v>57</v>
      </c>
      <c r="H19" s="187">
        <f>'B6-1'!H19+'B6-2'!H19</f>
        <v>53</v>
      </c>
      <c r="I19" s="187">
        <f>'B6-1'!I19+'B6-2'!I19</f>
        <v>48</v>
      </c>
      <c r="J19" s="187">
        <f>'B6-1'!J19+'B6-2'!J19</f>
        <v>44</v>
      </c>
      <c r="K19" s="187">
        <f>'B6-1'!K19+'B6-2'!K19</f>
        <v>46</v>
      </c>
      <c r="L19" s="187">
        <f>'B6-1'!L19+'B6-2'!L19</f>
        <v>39</v>
      </c>
      <c r="M19" s="187">
        <f>'B6-1'!M19+'B6-2'!M19</f>
        <v>43</v>
      </c>
      <c r="N19" s="187">
        <f>'B6-1'!N19+'B6-2'!N19</f>
        <v>31</v>
      </c>
      <c r="O19" s="187">
        <f>'B6-1'!O19+'B6-2'!O19</f>
        <v>50</v>
      </c>
      <c r="P19" s="553" t="s">
        <v>184</v>
      </c>
      <c r="Q19" s="1313" t="s">
        <v>44</v>
      </c>
    </row>
    <row r="20" spans="1:17" ht="13.5" customHeight="1" thickTop="1" thickBot="1" x14ac:dyDescent="0.25">
      <c r="A20" s="1311"/>
      <c r="B20" s="156" t="s">
        <v>802</v>
      </c>
      <c r="C20" s="188">
        <f t="shared" si="0"/>
        <v>637</v>
      </c>
      <c r="D20" s="187">
        <f>'B6-1'!D20+'B6-2'!D20</f>
        <v>82</v>
      </c>
      <c r="E20" s="187">
        <f>'B6-1'!E20+'B6-2'!E20</f>
        <v>90</v>
      </c>
      <c r="F20" s="187">
        <f>'B6-1'!F20+'B6-2'!F20</f>
        <v>69</v>
      </c>
      <c r="G20" s="187">
        <f>'B6-1'!G20+'B6-2'!G20</f>
        <v>51</v>
      </c>
      <c r="H20" s="187">
        <f>'B6-1'!H20+'B6-2'!H20</f>
        <v>35</v>
      </c>
      <c r="I20" s="187">
        <f>'B6-1'!I20+'B6-2'!I20</f>
        <v>50</v>
      </c>
      <c r="J20" s="187">
        <f>'B6-1'!J20+'B6-2'!J20</f>
        <v>46</v>
      </c>
      <c r="K20" s="187">
        <f>'B6-1'!K20+'B6-2'!K20</f>
        <v>58</v>
      </c>
      <c r="L20" s="187">
        <f>'B6-1'!L20+'B6-2'!L20</f>
        <v>48</v>
      </c>
      <c r="M20" s="187">
        <f>'B6-1'!M20+'B6-2'!M20</f>
        <v>36</v>
      </c>
      <c r="N20" s="187">
        <f>'B6-1'!N20+'B6-2'!N20</f>
        <v>27</v>
      </c>
      <c r="O20" s="187">
        <f>'B6-1'!O20+'B6-2'!O20</f>
        <v>45</v>
      </c>
      <c r="P20" s="553" t="s">
        <v>446</v>
      </c>
      <c r="Q20" s="1313"/>
    </row>
    <row r="21" spans="1:17" s="26" customFormat="1" ht="13.5" customHeight="1" thickTop="1" thickBot="1" x14ac:dyDescent="0.25">
      <c r="A21" s="1311"/>
      <c r="B21" s="156" t="s">
        <v>47</v>
      </c>
      <c r="C21" s="188">
        <f t="shared" si="0"/>
        <v>1289</v>
      </c>
      <c r="D21" s="947">
        <f>'B6-1'!D21+'B6-2'!D21</f>
        <v>168</v>
      </c>
      <c r="E21" s="947">
        <f>'B6-1'!E21+'B6-2'!E21</f>
        <v>165</v>
      </c>
      <c r="F21" s="947">
        <f>'B6-1'!F21+'B6-2'!F21</f>
        <v>149</v>
      </c>
      <c r="G21" s="947">
        <f>'B6-1'!G21+'B6-2'!G21</f>
        <v>108</v>
      </c>
      <c r="H21" s="947">
        <f>'B6-1'!H21+'B6-2'!H21</f>
        <v>88</v>
      </c>
      <c r="I21" s="947">
        <f>'B6-1'!I21+'B6-2'!I21</f>
        <v>98</v>
      </c>
      <c r="J21" s="947">
        <f>'B6-1'!J21+'B6-2'!J21</f>
        <v>90</v>
      </c>
      <c r="K21" s="947">
        <f>'B6-1'!K21+'B6-2'!K21</f>
        <v>104</v>
      </c>
      <c r="L21" s="947">
        <f>'B6-1'!L21+'B6-2'!L21</f>
        <v>87</v>
      </c>
      <c r="M21" s="947">
        <f>'B6-1'!M21+'B6-2'!M21</f>
        <v>79</v>
      </c>
      <c r="N21" s="947">
        <f>'B6-1'!N21+'B6-2'!N21</f>
        <v>58</v>
      </c>
      <c r="O21" s="947">
        <f>'B6-1'!O21+'B6-2'!O21</f>
        <v>95</v>
      </c>
      <c r="P21" s="553" t="s">
        <v>48</v>
      </c>
      <c r="Q21" s="1313"/>
    </row>
    <row r="22" spans="1:17" s="26" customFormat="1" ht="13.5" customHeight="1" thickTop="1" thickBot="1" x14ac:dyDescent="0.25">
      <c r="A22" s="1314" t="s">
        <v>798</v>
      </c>
      <c r="B22" s="157" t="s">
        <v>801</v>
      </c>
      <c r="C22" s="190">
        <f t="shared" si="0"/>
        <v>66</v>
      </c>
      <c r="D22" s="755">
        <f>'B6-1'!D22+'B6-2'!D22</f>
        <v>4</v>
      </c>
      <c r="E22" s="755">
        <f>'B6-1'!E22+'B6-2'!E22</f>
        <v>4</v>
      </c>
      <c r="F22" s="755">
        <f>'B6-1'!F22+'B6-2'!F22</f>
        <v>6</v>
      </c>
      <c r="G22" s="755">
        <f>'B6-1'!G22+'B6-2'!G22</f>
        <v>4</v>
      </c>
      <c r="H22" s="755">
        <f>'B6-1'!H22+'B6-2'!H22</f>
        <v>6</v>
      </c>
      <c r="I22" s="755">
        <f>'B6-1'!I22+'B6-2'!I22</f>
        <v>10</v>
      </c>
      <c r="J22" s="755">
        <f>'B6-1'!J22+'B6-2'!J22</f>
        <v>5</v>
      </c>
      <c r="K22" s="755">
        <f>'B6-1'!K22+'B6-2'!K22</f>
        <v>4</v>
      </c>
      <c r="L22" s="755">
        <f>'B6-1'!L22+'B6-2'!L22</f>
        <v>5</v>
      </c>
      <c r="M22" s="755">
        <f>'B6-1'!M22+'B6-2'!M22</f>
        <v>5</v>
      </c>
      <c r="N22" s="755">
        <f>'B6-1'!N22+'B6-2'!N22</f>
        <v>6</v>
      </c>
      <c r="O22" s="755">
        <f>'B6-1'!O22+'B6-2'!O22</f>
        <v>7</v>
      </c>
      <c r="P22" s="554" t="s">
        <v>184</v>
      </c>
      <c r="Q22" s="1315" t="s">
        <v>45</v>
      </c>
    </row>
    <row r="23" spans="1:17" s="26" customFormat="1" ht="13.5" customHeight="1" thickTop="1" thickBot="1" x14ac:dyDescent="0.25">
      <c r="A23" s="1314"/>
      <c r="B23" s="157" t="s">
        <v>802</v>
      </c>
      <c r="C23" s="190">
        <f t="shared" si="0"/>
        <v>85</v>
      </c>
      <c r="D23" s="755">
        <f>'B6-1'!D23+'B6-2'!D23</f>
        <v>7</v>
      </c>
      <c r="E23" s="755">
        <f>'B6-1'!E23+'B6-2'!E23</f>
        <v>7</v>
      </c>
      <c r="F23" s="755">
        <f>'B6-1'!F23+'B6-2'!F23</f>
        <v>4</v>
      </c>
      <c r="G23" s="755">
        <f>'B6-1'!G23+'B6-2'!G23</f>
        <v>7</v>
      </c>
      <c r="H23" s="755">
        <f>'B6-1'!H23+'B6-2'!H23</f>
        <v>6</v>
      </c>
      <c r="I23" s="755">
        <f>'B6-1'!I23+'B6-2'!I23</f>
        <v>7</v>
      </c>
      <c r="J23" s="755">
        <f>'B6-1'!J23+'B6-2'!J23</f>
        <v>9</v>
      </c>
      <c r="K23" s="755">
        <f>'B6-1'!K23+'B6-2'!K23</f>
        <v>10</v>
      </c>
      <c r="L23" s="755">
        <f>'B6-1'!L23+'B6-2'!L23</f>
        <v>6</v>
      </c>
      <c r="M23" s="755">
        <f>'B6-1'!M23+'B6-2'!M23</f>
        <v>11</v>
      </c>
      <c r="N23" s="755">
        <f>'B6-1'!N23+'B6-2'!N23</f>
        <v>3</v>
      </c>
      <c r="O23" s="755">
        <f>'B6-1'!O23+'B6-2'!O23</f>
        <v>8</v>
      </c>
      <c r="P23" s="554" t="s">
        <v>446</v>
      </c>
      <c r="Q23" s="1315"/>
    </row>
    <row r="24" spans="1:17" s="26" customFormat="1" ht="13.5" customHeight="1" thickTop="1" thickBot="1" x14ac:dyDescent="0.25">
      <c r="A24" s="1314"/>
      <c r="B24" s="157" t="s">
        <v>47</v>
      </c>
      <c r="C24" s="190">
        <f t="shared" si="0"/>
        <v>151</v>
      </c>
      <c r="D24" s="756">
        <f>'B6-1'!D24+'B6-2'!D24</f>
        <v>11</v>
      </c>
      <c r="E24" s="756">
        <f>'B6-1'!E24+'B6-2'!E24</f>
        <v>11</v>
      </c>
      <c r="F24" s="756">
        <f>'B6-1'!F24+'B6-2'!F24</f>
        <v>10</v>
      </c>
      <c r="G24" s="756">
        <f>'B6-1'!G24+'B6-2'!G24</f>
        <v>11</v>
      </c>
      <c r="H24" s="756">
        <f>'B6-1'!H24+'B6-2'!H24</f>
        <v>12</v>
      </c>
      <c r="I24" s="756">
        <f>'B6-1'!I24+'B6-2'!I24</f>
        <v>17</v>
      </c>
      <c r="J24" s="756">
        <f>'B6-1'!J24+'B6-2'!J24</f>
        <v>14</v>
      </c>
      <c r="K24" s="756">
        <f>'B6-1'!K24+'B6-2'!K24</f>
        <v>14</v>
      </c>
      <c r="L24" s="756">
        <f>'B6-1'!L24+'B6-2'!L24</f>
        <v>11</v>
      </c>
      <c r="M24" s="756">
        <f>'B6-1'!M24+'B6-2'!M24</f>
        <v>16</v>
      </c>
      <c r="N24" s="756">
        <f>'B6-1'!N24+'B6-2'!N24</f>
        <v>9</v>
      </c>
      <c r="O24" s="756">
        <f>'B6-1'!O24+'B6-2'!O24</f>
        <v>15</v>
      </c>
      <c r="P24" s="554" t="s">
        <v>48</v>
      </c>
      <c r="Q24" s="1315"/>
    </row>
    <row r="25" spans="1:17" ht="13.5" customHeight="1" thickTop="1" thickBot="1" x14ac:dyDescent="0.25">
      <c r="A25" s="1311" t="s">
        <v>799</v>
      </c>
      <c r="B25" s="156" t="s">
        <v>801</v>
      </c>
      <c r="C25" s="188">
        <f t="shared" si="0"/>
        <v>294</v>
      </c>
      <c r="D25" s="187">
        <f>'B6-1'!D25+'B6-2'!D25</f>
        <v>29</v>
      </c>
      <c r="E25" s="187">
        <f>'B6-1'!E25+'B6-2'!E25</f>
        <v>19</v>
      </c>
      <c r="F25" s="187">
        <f>'B6-1'!F25+'B6-2'!F25</f>
        <v>23</v>
      </c>
      <c r="G25" s="187">
        <f>'B6-1'!G25+'B6-2'!G25</f>
        <v>32</v>
      </c>
      <c r="H25" s="187">
        <f>'B6-1'!H25+'B6-2'!H25</f>
        <v>18</v>
      </c>
      <c r="I25" s="187">
        <f>'B6-1'!I25+'B6-2'!I25</f>
        <v>22</v>
      </c>
      <c r="J25" s="187">
        <f>'B6-1'!J25+'B6-2'!J25</f>
        <v>25</v>
      </c>
      <c r="K25" s="187">
        <f>'B6-1'!K25+'B6-2'!K25</f>
        <v>31</v>
      </c>
      <c r="L25" s="187">
        <f>'B6-1'!L25+'B6-2'!L25</f>
        <v>22</v>
      </c>
      <c r="M25" s="187">
        <f>'B6-1'!M25+'B6-2'!M25</f>
        <v>26</v>
      </c>
      <c r="N25" s="187">
        <f>'B6-1'!N25+'B6-2'!N25</f>
        <v>25</v>
      </c>
      <c r="O25" s="187">
        <f>'B6-1'!O25+'B6-2'!O25</f>
        <v>22</v>
      </c>
      <c r="P25" s="553" t="s">
        <v>184</v>
      </c>
      <c r="Q25" s="1313" t="s">
        <v>46</v>
      </c>
    </row>
    <row r="26" spans="1:17" ht="13.5" customHeight="1" thickTop="1" thickBot="1" x14ac:dyDescent="0.25">
      <c r="A26" s="1311"/>
      <c r="B26" s="156" t="s">
        <v>802</v>
      </c>
      <c r="C26" s="188">
        <f t="shared" si="0"/>
        <v>281</v>
      </c>
      <c r="D26" s="187">
        <f>'B6-1'!D26+'B6-2'!D26</f>
        <v>29</v>
      </c>
      <c r="E26" s="187">
        <f>'B6-1'!E26+'B6-2'!E26</f>
        <v>25</v>
      </c>
      <c r="F26" s="187">
        <f>'B6-1'!F26+'B6-2'!F26</f>
        <v>26</v>
      </c>
      <c r="G26" s="187">
        <f>'B6-1'!G26+'B6-2'!G26</f>
        <v>28</v>
      </c>
      <c r="H26" s="187">
        <f>'B6-1'!H26+'B6-2'!H26</f>
        <v>25</v>
      </c>
      <c r="I26" s="187">
        <f>'B6-1'!I26+'B6-2'!I26</f>
        <v>21</v>
      </c>
      <c r="J26" s="187">
        <f>'B6-1'!J26+'B6-2'!J26</f>
        <v>23</v>
      </c>
      <c r="K26" s="187">
        <f>'B6-1'!K26+'B6-2'!K26</f>
        <v>17</v>
      </c>
      <c r="L26" s="187">
        <f>'B6-1'!L26+'B6-2'!L26</f>
        <v>27</v>
      </c>
      <c r="M26" s="187">
        <f>'B6-1'!M26+'B6-2'!M26</f>
        <v>18</v>
      </c>
      <c r="N26" s="187">
        <f>'B6-1'!N26+'B6-2'!N26</f>
        <v>15</v>
      </c>
      <c r="O26" s="187">
        <f>'B6-1'!O26+'B6-2'!O26</f>
        <v>27</v>
      </c>
      <c r="P26" s="553" t="s">
        <v>446</v>
      </c>
      <c r="Q26" s="1313"/>
    </row>
    <row r="27" spans="1:17" s="26" customFormat="1" ht="13.5" customHeight="1" thickTop="1" thickBot="1" x14ac:dyDescent="0.25">
      <c r="A27" s="1311"/>
      <c r="B27" s="156" t="s">
        <v>47</v>
      </c>
      <c r="C27" s="188">
        <f t="shared" si="0"/>
        <v>575</v>
      </c>
      <c r="D27" s="947">
        <f>'B6-1'!D27+'B6-2'!D27</f>
        <v>58</v>
      </c>
      <c r="E27" s="947">
        <f>'B6-1'!E27+'B6-2'!E27</f>
        <v>44</v>
      </c>
      <c r="F27" s="947">
        <f>'B6-1'!F27+'B6-2'!F27</f>
        <v>49</v>
      </c>
      <c r="G27" s="947">
        <f>'B6-1'!G27+'B6-2'!G27</f>
        <v>60</v>
      </c>
      <c r="H27" s="947">
        <f>'B6-1'!H27+'B6-2'!H27</f>
        <v>43</v>
      </c>
      <c r="I27" s="947">
        <f>'B6-1'!I27+'B6-2'!I27</f>
        <v>43</v>
      </c>
      <c r="J27" s="947">
        <f>'B6-1'!J27+'B6-2'!J27</f>
        <v>48</v>
      </c>
      <c r="K27" s="947">
        <f>'B6-1'!K27+'B6-2'!K27</f>
        <v>48</v>
      </c>
      <c r="L27" s="947">
        <f>'B6-1'!L27+'B6-2'!L27</f>
        <v>49</v>
      </c>
      <c r="M27" s="947">
        <f>'B6-1'!M27+'B6-2'!M27</f>
        <v>44</v>
      </c>
      <c r="N27" s="947">
        <f>'B6-1'!N27+'B6-2'!N27</f>
        <v>40</v>
      </c>
      <c r="O27" s="947">
        <f>'B6-1'!O27+'B6-2'!O27</f>
        <v>49</v>
      </c>
      <c r="P27" s="553" t="s">
        <v>48</v>
      </c>
      <c r="Q27" s="1316"/>
    </row>
    <row r="28" spans="1:17" s="26" customFormat="1" ht="13.5" customHeight="1" thickTop="1" thickBot="1" x14ac:dyDescent="0.25">
      <c r="A28" s="1314" t="s">
        <v>800</v>
      </c>
      <c r="B28" s="157" t="s">
        <v>801</v>
      </c>
      <c r="C28" s="190">
        <f>SUM(D28:O28)</f>
        <v>490</v>
      </c>
      <c r="D28" s="755">
        <f>'B6-1'!D28+'B6-2'!D28</f>
        <v>83</v>
      </c>
      <c r="E28" s="755">
        <f>'B6-1'!E28+'B6-2'!E28</f>
        <v>49</v>
      </c>
      <c r="F28" s="755">
        <f>'B6-1'!F28+'B6-2'!F28</f>
        <v>39</v>
      </c>
      <c r="G28" s="755">
        <f>'B6-1'!G28+'B6-2'!G28</f>
        <v>59</v>
      </c>
      <c r="H28" s="755">
        <f>'B6-1'!H28+'B6-2'!H28</f>
        <v>36</v>
      </c>
      <c r="I28" s="755">
        <f>'B6-1'!I28+'B6-2'!I28</f>
        <v>39</v>
      </c>
      <c r="J28" s="755">
        <f>'B6-1'!J28+'B6-2'!J28</f>
        <v>34</v>
      </c>
      <c r="K28" s="755">
        <f>'B6-1'!K28+'B6-2'!K28</f>
        <v>48</v>
      </c>
      <c r="L28" s="755">
        <f>'B6-1'!L28+'B6-2'!L28</f>
        <v>25</v>
      </c>
      <c r="M28" s="755">
        <f>'B6-1'!M28+'B6-2'!M28</f>
        <v>28</v>
      </c>
      <c r="N28" s="755">
        <f>'B6-1'!N28+'B6-2'!N28</f>
        <v>25</v>
      </c>
      <c r="O28" s="755">
        <f>'B6-1'!O28+'B6-2'!O28</f>
        <v>25</v>
      </c>
      <c r="P28" s="554" t="s">
        <v>184</v>
      </c>
      <c r="Q28" s="1315" t="s">
        <v>669</v>
      </c>
    </row>
    <row r="29" spans="1:17" s="26" customFormat="1" ht="13.5" customHeight="1" thickTop="1" thickBot="1" x14ac:dyDescent="0.25">
      <c r="A29" s="1314"/>
      <c r="B29" s="157" t="s">
        <v>802</v>
      </c>
      <c r="C29" s="190">
        <f>SUM(D29:O29)</f>
        <v>510</v>
      </c>
      <c r="D29" s="755">
        <f>'B6-1'!D29+'B6-2'!D29</f>
        <v>79</v>
      </c>
      <c r="E29" s="755">
        <f>'B6-1'!E29+'B6-2'!E29</f>
        <v>60</v>
      </c>
      <c r="F29" s="755">
        <f>'B6-1'!F29+'B6-2'!F29</f>
        <v>62</v>
      </c>
      <c r="G29" s="755">
        <f>'B6-1'!G29+'B6-2'!G29</f>
        <v>33</v>
      </c>
      <c r="H29" s="755">
        <f>'B6-1'!H29+'B6-2'!H29</f>
        <v>42</v>
      </c>
      <c r="I29" s="755">
        <f>'B6-1'!I29+'B6-2'!I29</f>
        <v>26</v>
      </c>
      <c r="J29" s="755">
        <f>'B6-1'!J29+'B6-2'!J29</f>
        <v>41</v>
      </c>
      <c r="K29" s="755">
        <f>'B6-1'!K29+'B6-2'!K29</f>
        <v>54</v>
      </c>
      <c r="L29" s="755">
        <f>'B6-1'!L29+'B6-2'!L29</f>
        <v>22</v>
      </c>
      <c r="M29" s="755">
        <f>'B6-1'!M29+'B6-2'!M29</f>
        <v>25</v>
      </c>
      <c r="N29" s="755">
        <f>'B6-1'!N29+'B6-2'!N29</f>
        <v>25</v>
      </c>
      <c r="O29" s="755">
        <f>'B6-1'!O29+'B6-2'!O29</f>
        <v>41</v>
      </c>
      <c r="P29" s="554" t="s">
        <v>446</v>
      </c>
      <c r="Q29" s="1315"/>
    </row>
    <row r="30" spans="1:17" s="26" customFormat="1" ht="13.5" customHeight="1" thickTop="1" thickBot="1" x14ac:dyDescent="0.25">
      <c r="A30" s="1314"/>
      <c r="B30" s="157" t="s">
        <v>47</v>
      </c>
      <c r="C30" s="190">
        <f>SUM(D30:O30)</f>
        <v>1000</v>
      </c>
      <c r="D30" s="756">
        <f>'B6-1'!D30+'B6-2'!D30</f>
        <v>162</v>
      </c>
      <c r="E30" s="756">
        <f>'B6-1'!E30+'B6-2'!E30</f>
        <v>109</v>
      </c>
      <c r="F30" s="756">
        <f>'B6-1'!F30+'B6-2'!F30</f>
        <v>101</v>
      </c>
      <c r="G30" s="756">
        <f>'B6-1'!G30+'B6-2'!G30</f>
        <v>92</v>
      </c>
      <c r="H30" s="756">
        <f>'B6-1'!H30+'B6-2'!H30</f>
        <v>78</v>
      </c>
      <c r="I30" s="756">
        <f>'B6-1'!I30+'B6-2'!I30</f>
        <v>65</v>
      </c>
      <c r="J30" s="756">
        <f>'B6-1'!J30+'B6-2'!J30</f>
        <v>75</v>
      </c>
      <c r="K30" s="756">
        <f>'B6-1'!K30+'B6-2'!K30</f>
        <v>102</v>
      </c>
      <c r="L30" s="756">
        <f>'B6-1'!L30+'B6-2'!L30</f>
        <v>47</v>
      </c>
      <c r="M30" s="756">
        <f>'B6-1'!M30+'B6-2'!M30</f>
        <v>53</v>
      </c>
      <c r="N30" s="756">
        <f>'B6-1'!N30+'B6-2'!N30</f>
        <v>50</v>
      </c>
      <c r="O30" s="756">
        <f>'B6-1'!O30+'B6-2'!O30</f>
        <v>66</v>
      </c>
      <c r="P30" s="554" t="s">
        <v>48</v>
      </c>
      <c r="Q30" s="1315"/>
    </row>
    <row r="31" spans="1:17" ht="13.5" customHeight="1" thickTop="1" thickBot="1" x14ac:dyDescent="0.25">
      <c r="A31" s="1311" t="s">
        <v>807</v>
      </c>
      <c r="B31" s="156" t="s">
        <v>801</v>
      </c>
      <c r="C31" s="188">
        <f t="shared" si="0"/>
        <v>90</v>
      </c>
      <c r="D31" s="187">
        <f>'B6-1'!D31+'B6-2'!D31</f>
        <v>5</v>
      </c>
      <c r="E31" s="187">
        <f>'B6-1'!E31+'B6-2'!E31</f>
        <v>8</v>
      </c>
      <c r="F31" s="187">
        <f>'B6-1'!F31+'B6-2'!F31</f>
        <v>4</v>
      </c>
      <c r="G31" s="187">
        <f>'B6-1'!G31+'B6-2'!G31</f>
        <v>7</v>
      </c>
      <c r="H31" s="187">
        <f>'B6-1'!H31+'B6-2'!H31</f>
        <v>5</v>
      </c>
      <c r="I31" s="187">
        <f>'B6-1'!I31+'B6-2'!I31</f>
        <v>11</v>
      </c>
      <c r="J31" s="187">
        <f>'B6-1'!J31+'B6-2'!J31</f>
        <v>6</v>
      </c>
      <c r="K31" s="187">
        <f>'B6-1'!K31+'B6-2'!K31</f>
        <v>8</v>
      </c>
      <c r="L31" s="187">
        <f>'B6-1'!L31+'B6-2'!L31</f>
        <v>9</v>
      </c>
      <c r="M31" s="187">
        <f>'B6-1'!M31+'B6-2'!M31</f>
        <v>13</v>
      </c>
      <c r="N31" s="187">
        <f>'B6-1'!N31+'B6-2'!N31</f>
        <v>8</v>
      </c>
      <c r="O31" s="187">
        <f>'B6-1'!O31+'B6-2'!O31</f>
        <v>6</v>
      </c>
      <c r="P31" s="553" t="s">
        <v>184</v>
      </c>
      <c r="Q31" s="1313" t="s">
        <v>181</v>
      </c>
    </row>
    <row r="32" spans="1:17" ht="13.5" customHeight="1" thickTop="1" thickBot="1" x14ac:dyDescent="0.25">
      <c r="A32" s="1311"/>
      <c r="B32" s="156" t="s">
        <v>802</v>
      </c>
      <c r="C32" s="188">
        <f t="shared" si="0"/>
        <v>68</v>
      </c>
      <c r="D32" s="187">
        <f>'B6-1'!D32+'B6-2'!D32</f>
        <v>2</v>
      </c>
      <c r="E32" s="187">
        <f>'B6-1'!E32+'B6-2'!E32</f>
        <v>4</v>
      </c>
      <c r="F32" s="187">
        <f>'B6-1'!F32+'B6-2'!F32</f>
        <v>7</v>
      </c>
      <c r="G32" s="187">
        <f>'B6-1'!G32+'B6-2'!G32</f>
        <v>3</v>
      </c>
      <c r="H32" s="187">
        <f>'B6-1'!H32+'B6-2'!H32</f>
        <v>7</v>
      </c>
      <c r="I32" s="187">
        <f>'B6-1'!I32+'B6-2'!I32</f>
        <v>7</v>
      </c>
      <c r="J32" s="187">
        <f>'B6-1'!J32+'B6-2'!J32</f>
        <v>5</v>
      </c>
      <c r="K32" s="187">
        <f>'B6-1'!K32+'B6-2'!K32</f>
        <v>13</v>
      </c>
      <c r="L32" s="187">
        <f>'B6-1'!L32+'B6-2'!L32</f>
        <v>2</v>
      </c>
      <c r="M32" s="187">
        <f>'B6-1'!M32+'B6-2'!M32</f>
        <v>3</v>
      </c>
      <c r="N32" s="187">
        <f>'B6-1'!N32+'B6-2'!N32</f>
        <v>7</v>
      </c>
      <c r="O32" s="187">
        <f>'B6-1'!O32+'B6-2'!O32</f>
        <v>8</v>
      </c>
      <c r="P32" s="553" t="s">
        <v>446</v>
      </c>
      <c r="Q32" s="1313"/>
    </row>
    <row r="33" spans="1:17" s="26" customFormat="1" ht="13.5" customHeight="1" thickTop="1" x14ac:dyDescent="0.2">
      <c r="A33" s="1311"/>
      <c r="B33" s="142" t="s">
        <v>47</v>
      </c>
      <c r="C33" s="192">
        <f t="shared" si="0"/>
        <v>158</v>
      </c>
      <c r="D33" s="963">
        <f>'B6-1'!D33+'B6-2'!D33</f>
        <v>7</v>
      </c>
      <c r="E33" s="963">
        <f>'B6-1'!E33+'B6-2'!E33</f>
        <v>12</v>
      </c>
      <c r="F33" s="963">
        <f>'B6-1'!F33+'B6-2'!F33</f>
        <v>11</v>
      </c>
      <c r="G33" s="963">
        <f>'B6-1'!G33+'B6-2'!G33</f>
        <v>10</v>
      </c>
      <c r="H33" s="963">
        <f>'B6-1'!H33+'B6-2'!H33</f>
        <v>12</v>
      </c>
      <c r="I33" s="963">
        <f>'B6-1'!I33+'B6-2'!I33</f>
        <v>18</v>
      </c>
      <c r="J33" s="963">
        <f>'B6-1'!J33+'B6-2'!J33</f>
        <v>11</v>
      </c>
      <c r="K33" s="963">
        <f>'B6-1'!K33+'B6-2'!K33</f>
        <v>21</v>
      </c>
      <c r="L33" s="963">
        <f>'B6-1'!L33+'B6-2'!L33</f>
        <v>11</v>
      </c>
      <c r="M33" s="963">
        <f>'B6-1'!M33+'B6-2'!M33</f>
        <v>16</v>
      </c>
      <c r="N33" s="963">
        <f>'B6-1'!N33+'B6-2'!N33</f>
        <v>15</v>
      </c>
      <c r="O33" s="963">
        <f>'B6-1'!O33+'B6-2'!O33</f>
        <v>14</v>
      </c>
      <c r="P33" s="51" t="s">
        <v>48</v>
      </c>
      <c r="Q33" s="1316"/>
    </row>
    <row r="34" spans="1:17" ht="13.5" customHeight="1" thickBot="1" x14ac:dyDescent="0.25">
      <c r="A34" s="1317" t="s">
        <v>47</v>
      </c>
      <c r="B34" s="144" t="s">
        <v>801</v>
      </c>
      <c r="C34" s="555">
        <f t="shared" ref="C34:N35" si="1">C7+C10+C13+C16+C19+C22+C25+C28+C31</f>
        <v>14183</v>
      </c>
      <c r="D34" s="756">
        <f t="shared" si="1"/>
        <v>1165</v>
      </c>
      <c r="E34" s="756">
        <f t="shared" si="1"/>
        <v>1209</v>
      </c>
      <c r="F34" s="756">
        <f t="shared" si="1"/>
        <v>1223</v>
      </c>
      <c r="G34" s="756">
        <f t="shared" si="1"/>
        <v>1249</v>
      </c>
      <c r="H34" s="756">
        <f t="shared" si="1"/>
        <v>1186</v>
      </c>
      <c r="I34" s="756">
        <f t="shared" si="1"/>
        <v>1198</v>
      </c>
      <c r="J34" s="756">
        <f t="shared" si="1"/>
        <v>1179</v>
      </c>
      <c r="K34" s="756">
        <f t="shared" si="1"/>
        <v>1249</v>
      </c>
      <c r="L34" s="756">
        <f t="shared" si="1"/>
        <v>1130</v>
      </c>
      <c r="M34" s="756">
        <f t="shared" si="1"/>
        <v>1163</v>
      </c>
      <c r="N34" s="756">
        <f t="shared" si="1"/>
        <v>1000</v>
      </c>
      <c r="O34" s="756">
        <f>O7+O10+O13+O16+O19+O22+O25+O28+O31</f>
        <v>1232</v>
      </c>
      <c r="P34" s="556" t="s">
        <v>184</v>
      </c>
      <c r="Q34" s="1320" t="s">
        <v>48</v>
      </c>
    </row>
    <row r="35" spans="1:17" ht="13.5" customHeight="1" thickTop="1" thickBot="1" x14ac:dyDescent="0.25">
      <c r="A35" s="1318"/>
      <c r="B35" s="157" t="s">
        <v>802</v>
      </c>
      <c r="C35" s="568">
        <f t="shared" si="1"/>
        <v>13886</v>
      </c>
      <c r="D35" s="568">
        <f t="shared" si="1"/>
        <v>1181</v>
      </c>
      <c r="E35" s="568">
        <f t="shared" si="1"/>
        <v>1171</v>
      </c>
      <c r="F35" s="568">
        <f t="shared" si="1"/>
        <v>1261</v>
      </c>
      <c r="G35" s="568">
        <f t="shared" si="1"/>
        <v>1156</v>
      </c>
      <c r="H35" s="568">
        <f t="shared" si="1"/>
        <v>1144</v>
      </c>
      <c r="I35" s="568">
        <f t="shared" si="1"/>
        <v>1170</v>
      </c>
      <c r="J35" s="568">
        <f t="shared" si="1"/>
        <v>1101</v>
      </c>
      <c r="K35" s="568">
        <f t="shared" si="1"/>
        <v>1230</v>
      </c>
      <c r="L35" s="568">
        <f t="shared" si="1"/>
        <v>1108</v>
      </c>
      <c r="M35" s="568">
        <f t="shared" si="1"/>
        <v>1124</v>
      </c>
      <c r="N35" s="568">
        <f t="shared" si="1"/>
        <v>1037</v>
      </c>
      <c r="O35" s="568">
        <f>O8+O11+O14+O17+O20+O23+O26+O29+O32</f>
        <v>1203</v>
      </c>
      <c r="P35" s="554" t="s">
        <v>446</v>
      </c>
      <c r="Q35" s="1321"/>
    </row>
    <row r="36" spans="1:17" ht="13.5" customHeight="1" thickTop="1" x14ac:dyDescent="0.2">
      <c r="A36" s="1319"/>
      <c r="B36" s="557" t="s">
        <v>47</v>
      </c>
      <c r="C36" s="569">
        <f t="shared" ref="C36:N36" si="2">C34+C35</f>
        <v>28069</v>
      </c>
      <c r="D36" s="569">
        <f t="shared" si="2"/>
        <v>2346</v>
      </c>
      <c r="E36" s="569">
        <f t="shared" si="2"/>
        <v>2380</v>
      </c>
      <c r="F36" s="569">
        <f t="shared" si="2"/>
        <v>2484</v>
      </c>
      <c r="G36" s="569">
        <f t="shared" si="2"/>
        <v>2405</v>
      </c>
      <c r="H36" s="569">
        <f t="shared" si="2"/>
        <v>2330</v>
      </c>
      <c r="I36" s="569">
        <f t="shared" si="2"/>
        <v>2368</v>
      </c>
      <c r="J36" s="569">
        <f t="shared" si="2"/>
        <v>2280</v>
      </c>
      <c r="K36" s="569">
        <f t="shared" si="2"/>
        <v>2479</v>
      </c>
      <c r="L36" s="569">
        <f t="shared" si="2"/>
        <v>2238</v>
      </c>
      <c r="M36" s="569">
        <f t="shared" si="2"/>
        <v>2287</v>
      </c>
      <c r="N36" s="569">
        <f t="shared" si="2"/>
        <v>2037</v>
      </c>
      <c r="O36" s="569">
        <f>O34+O35</f>
        <v>2435</v>
      </c>
      <c r="P36" s="558" t="s">
        <v>48</v>
      </c>
      <c r="Q36" s="1322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ht="45.75" thickBot="1" x14ac:dyDescent="0.3">
      <c r="A40" s="29"/>
      <c r="B40" s="47"/>
      <c r="G40" s="559" t="s">
        <v>149</v>
      </c>
      <c r="H40" s="559" t="s">
        <v>148</v>
      </c>
      <c r="P40" s="47"/>
      <c r="Q40" s="29"/>
    </row>
    <row r="41" spans="1:17" ht="60.75" thickBot="1" x14ac:dyDescent="0.3">
      <c r="A41" s="2"/>
      <c r="B41" s="560" t="s">
        <v>804</v>
      </c>
      <c r="C41" s="560" t="s">
        <v>805</v>
      </c>
      <c r="F41" s="44" t="s">
        <v>337</v>
      </c>
      <c r="G41" s="561">
        <f>O34</f>
        <v>1232</v>
      </c>
      <c r="H41" s="561">
        <f>O35</f>
        <v>1203</v>
      </c>
      <c r="P41" s="47"/>
      <c r="Q41" s="29"/>
    </row>
    <row r="42" spans="1:17" ht="27.75" thickBot="1" x14ac:dyDescent="0.3">
      <c r="A42" s="562" t="s">
        <v>808</v>
      </c>
      <c r="B42" s="563">
        <f>'B6-1'!C9</f>
        <v>1948</v>
      </c>
      <c r="C42" s="564">
        <f>'B6-2'!C9</f>
        <v>9691</v>
      </c>
      <c r="F42" s="44" t="s">
        <v>338</v>
      </c>
      <c r="G42" s="561">
        <f>N34</f>
        <v>1000</v>
      </c>
      <c r="H42" s="561">
        <f>N35</f>
        <v>1037</v>
      </c>
      <c r="P42" s="47"/>
      <c r="Q42" s="29"/>
    </row>
    <row r="43" spans="1:17" ht="27.75" thickBot="1" x14ac:dyDescent="0.3">
      <c r="A43" s="565" t="s">
        <v>809</v>
      </c>
      <c r="B43" s="563">
        <f>'B6-1'!C12</f>
        <v>3770</v>
      </c>
      <c r="C43" s="564">
        <f>'B6-2'!C12</f>
        <v>6446</v>
      </c>
      <c r="F43" s="44" t="s">
        <v>339</v>
      </c>
      <c r="G43" s="561">
        <f>M34</f>
        <v>1163</v>
      </c>
      <c r="H43" s="561">
        <f>M35</f>
        <v>1124</v>
      </c>
      <c r="P43" s="47"/>
      <c r="Q43" s="29"/>
    </row>
    <row r="44" spans="1:17" ht="27.75" thickBot="1" x14ac:dyDescent="0.3">
      <c r="A44" s="565" t="s">
        <v>810</v>
      </c>
      <c r="B44" s="563">
        <f>'B6-1'!C15</f>
        <v>239</v>
      </c>
      <c r="C44" s="564">
        <f>'B6-2'!C15</f>
        <v>1144</v>
      </c>
      <c r="F44" s="44" t="s">
        <v>340</v>
      </c>
      <c r="G44" s="561">
        <f>L34</f>
        <v>1130</v>
      </c>
      <c r="H44" s="561">
        <f>L35</f>
        <v>1108</v>
      </c>
      <c r="P44" s="47"/>
      <c r="Q44" s="29"/>
    </row>
    <row r="45" spans="1:17" ht="27.75" thickBot="1" x14ac:dyDescent="0.3">
      <c r="A45" s="565" t="s">
        <v>811</v>
      </c>
      <c r="B45" s="563">
        <f>'B6-1'!C18</f>
        <v>622</v>
      </c>
      <c r="C45" s="564">
        <f>'B6-2'!C18</f>
        <v>1036</v>
      </c>
      <c r="F45" s="44" t="s">
        <v>341</v>
      </c>
      <c r="G45" s="561">
        <f>K34</f>
        <v>1249</v>
      </c>
      <c r="H45" s="561">
        <f>K35</f>
        <v>1230</v>
      </c>
      <c r="P45" s="47"/>
      <c r="Q45" s="29"/>
    </row>
    <row r="46" spans="1:17" ht="27.75" thickBot="1" x14ac:dyDescent="0.3">
      <c r="A46" s="565" t="s">
        <v>812</v>
      </c>
      <c r="B46" s="563">
        <f>'B6-1'!C21</f>
        <v>303</v>
      </c>
      <c r="C46" s="564">
        <f>'B6-2'!C21</f>
        <v>986</v>
      </c>
      <c r="F46" s="44" t="s">
        <v>342</v>
      </c>
      <c r="G46" s="561">
        <f>J34</f>
        <v>1179</v>
      </c>
      <c r="H46" s="561">
        <f>J35</f>
        <v>1101</v>
      </c>
      <c r="P46" s="47"/>
      <c r="Q46" s="29"/>
    </row>
    <row r="47" spans="1:17" ht="27.75" thickBot="1" x14ac:dyDescent="0.3">
      <c r="A47" s="565" t="s">
        <v>813</v>
      </c>
      <c r="B47" s="563">
        <f>'B6-1'!C24</f>
        <v>62</v>
      </c>
      <c r="C47" s="564">
        <f>'B6-2'!C24</f>
        <v>89</v>
      </c>
      <c r="F47" s="44" t="s">
        <v>343</v>
      </c>
      <c r="G47" s="561">
        <f>I34</f>
        <v>1198</v>
      </c>
      <c r="H47" s="561">
        <f>I35</f>
        <v>1170</v>
      </c>
      <c r="P47" s="47"/>
      <c r="Q47" s="29"/>
    </row>
    <row r="48" spans="1:17" ht="27.75" thickBot="1" x14ac:dyDescent="0.3">
      <c r="A48" s="565" t="s">
        <v>815</v>
      </c>
      <c r="B48" s="566">
        <f>'B6-1'!C27</f>
        <v>383</v>
      </c>
      <c r="C48" s="567">
        <f>'B6-2'!C27</f>
        <v>192</v>
      </c>
      <c r="F48" s="44" t="s">
        <v>344</v>
      </c>
      <c r="G48" s="561">
        <f>H34</f>
        <v>1186</v>
      </c>
      <c r="H48" s="561">
        <f>H35</f>
        <v>1144</v>
      </c>
      <c r="P48" s="47"/>
      <c r="Q48" s="29"/>
    </row>
    <row r="49" spans="1:17" ht="27.75" thickBot="1" x14ac:dyDescent="0.3">
      <c r="A49" s="570" t="s">
        <v>814</v>
      </c>
      <c r="B49" s="566">
        <f>'B6-1'!C30</f>
        <v>318</v>
      </c>
      <c r="C49" s="567">
        <f>'B6-2'!C30</f>
        <v>682</v>
      </c>
      <c r="F49" s="44" t="s">
        <v>345</v>
      </c>
      <c r="G49" s="561">
        <f>G34</f>
        <v>1249</v>
      </c>
      <c r="H49" s="561">
        <f>G35</f>
        <v>1156</v>
      </c>
      <c r="P49" s="47"/>
      <c r="Q49" s="29"/>
    </row>
    <row r="50" spans="1:17" ht="27" x14ac:dyDescent="0.25">
      <c r="A50" s="29"/>
      <c r="B50" s="47">
        <f>SUM(B42:B49)</f>
        <v>7645</v>
      </c>
      <c r="C50" s="47">
        <f>SUM(C42:C49)</f>
        <v>20266</v>
      </c>
      <c r="F50" s="44" t="s">
        <v>346</v>
      </c>
      <c r="G50" s="561">
        <f>F34</f>
        <v>1223</v>
      </c>
      <c r="H50" s="561">
        <f>F35</f>
        <v>1261</v>
      </c>
      <c r="P50" s="47"/>
      <c r="Q50" s="29"/>
    </row>
    <row r="51" spans="1:17" ht="27" x14ac:dyDescent="0.25">
      <c r="A51" s="29"/>
      <c r="B51" s="47">
        <f>'B6-1'!C33</f>
        <v>158</v>
      </c>
      <c r="F51" s="44" t="s">
        <v>347</v>
      </c>
      <c r="G51" s="561">
        <f>E34</f>
        <v>1209</v>
      </c>
      <c r="H51" s="561">
        <f>E35</f>
        <v>1171</v>
      </c>
      <c r="P51" s="47"/>
      <c r="Q51" s="29"/>
    </row>
    <row r="52" spans="1:17" ht="27" x14ac:dyDescent="0.25">
      <c r="A52" s="29"/>
      <c r="B52" s="47">
        <f>SUM(B50:B51)</f>
        <v>7803</v>
      </c>
      <c r="F52" s="44" t="s">
        <v>348</v>
      </c>
      <c r="G52" s="561">
        <f>D34</f>
        <v>1165</v>
      </c>
      <c r="H52" s="561">
        <f>D35</f>
        <v>1181</v>
      </c>
      <c r="P52" s="47"/>
      <c r="Q52" s="29"/>
    </row>
    <row r="53" spans="1:17" x14ac:dyDescent="0.25">
      <c r="A53" s="29"/>
      <c r="B53" s="47"/>
      <c r="G53" s="47">
        <f>SUM(G41:G52)</f>
        <v>14183</v>
      </c>
      <c r="H53" s="47">
        <f>SUM(H41:H52)</f>
        <v>13886</v>
      </c>
      <c r="P53" s="47"/>
      <c r="Q53" s="29"/>
    </row>
    <row r="54" spans="1:17" ht="15.75" thickBot="1" x14ac:dyDescent="0.3">
      <c r="A54" s="29"/>
      <c r="B54" s="47"/>
      <c r="P54" s="47"/>
      <c r="Q54" s="29"/>
    </row>
    <row r="55" spans="1:17" ht="26.25" thickBot="1" x14ac:dyDescent="0.3">
      <c r="A55" s="565" t="s">
        <v>806</v>
      </c>
      <c r="B55" s="47"/>
      <c r="P55" s="47"/>
      <c r="Q55" s="29"/>
    </row>
    <row r="56" spans="1:17" x14ac:dyDescent="0.25">
      <c r="A56" s="29"/>
      <c r="B56" s="47"/>
      <c r="P56" s="47"/>
      <c r="Q56" s="29"/>
    </row>
    <row r="57" spans="1:17" x14ac:dyDescent="0.25">
      <c r="A57" s="29"/>
      <c r="B57" s="47"/>
      <c r="P57" s="47"/>
      <c r="Q57" s="29"/>
    </row>
    <row r="58" spans="1:17" x14ac:dyDescent="0.25">
      <c r="A58" s="29"/>
      <c r="B58" s="47"/>
      <c r="P58" s="47"/>
      <c r="Q58" s="29"/>
    </row>
    <row r="59" spans="1:17" x14ac:dyDescent="0.25">
      <c r="A59" s="29"/>
      <c r="B59" s="47"/>
      <c r="P59" s="47"/>
      <c r="Q59" s="29"/>
    </row>
    <row r="60" spans="1:17" x14ac:dyDescent="0.25">
      <c r="A60" s="29"/>
      <c r="B60" s="47"/>
      <c r="P60" s="47"/>
      <c r="Q60" s="29"/>
    </row>
    <row r="61" spans="1:17" x14ac:dyDescent="0.25">
      <c r="A61" s="29"/>
      <c r="B61" s="47"/>
      <c r="P61" s="47"/>
      <c r="Q61" s="29"/>
    </row>
    <row r="62" spans="1:17" x14ac:dyDescent="0.25">
      <c r="A62" s="29"/>
      <c r="B62" s="47"/>
      <c r="P62" s="47"/>
      <c r="Q62" s="29"/>
    </row>
    <row r="63" spans="1:17" x14ac:dyDescent="0.25">
      <c r="A63" s="29"/>
      <c r="B63" s="47"/>
      <c r="P63" s="47"/>
      <c r="Q63" s="29"/>
    </row>
    <row r="64" spans="1:17" x14ac:dyDescent="0.25">
      <c r="A64" s="29"/>
      <c r="B64" s="47"/>
      <c r="P64" s="47"/>
      <c r="Q64" s="29"/>
    </row>
    <row r="65" spans="1:17" x14ac:dyDescent="0.25">
      <c r="A65" s="29"/>
      <c r="B65" s="47"/>
      <c r="P65" s="47"/>
      <c r="Q65" s="29"/>
    </row>
    <row r="66" spans="1:17" x14ac:dyDescent="0.25">
      <c r="A66" s="29"/>
      <c r="B66" s="47"/>
      <c r="P66" s="47"/>
      <c r="Q66" s="29"/>
    </row>
    <row r="67" spans="1:17" x14ac:dyDescent="0.25">
      <c r="A67" s="29"/>
      <c r="B67" s="47"/>
      <c r="P67" s="47"/>
      <c r="Q67" s="29"/>
    </row>
    <row r="68" spans="1:17" x14ac:dyDescent="0.25">
      <c r="A68" s="29"/>
      <c r="B68" s="47"/>
      <c r="P68" s="47"/>
      <c r="Q68" s="29"/>
    </row>
    <row r="69" spans="1:17" x14ac:dyDescent="0.25">
      <c r="A69" s="29"/>
      <c r="B69" s="47"/>
      <c r="P69" s="47"/>
      <c r="Q69" s="29"/>
    </row>
    <row r="70" spans="1:17" x14ac:dyDescent="0.25">
      <c r="A70" s="29"/>
      <c r="B70" s="47"/>
      <c r="P70" s="47"/>
      <c r="Q70" s="29"/>
    </row>
    <row r="71" spans="1:17" x14ac:dyDescent="0.25">
      <c r="A71" s="29"/>
      <c r="B71" s="47"/>
      <c r="P71" s="47"/>
      <c r="Q71" s="29"/>
    </row>
    <row r="72" spans="1:17" x14ac:dyDescent="0.25">
      <c r="A72" s="29"/>
      <c r="B72" s="47"/>
      <c r="P72" s="47"/>
      <c r="Q72" s="29"/>
    </row>
    <row r="73" spans="1:17" x14ac:dyDescent="0.25">
      <c r="A73" s="29"/>
      <c r="B73" s="47"/>
      <c r="P73" s="47"/>
      <c r="Q73" s="29"/>
    </row>
    <row r="74" spans="1:17" x14ac:dyDescent="0.25">
      <c r="A74" s="29"/>
      <c r="B74" s="47"/>
      <c r="P74" s="47"/>
      <c r="Q74" s="29"/>
    </row>
    <row r="75" spans="1:17" x14ac:dyDescent="0.25">
      <c r="A75" s="29"/>
      <c r="B75" s="47"/>
      <c r="P75" s="47"/>
      <c r="Q75" s="29"/>
    </row>
    <row r="76" spans="1:17" x14ac:dyDescent="0.25">
      <c r="A76" s="29"/>
      <c r="B76" s="47"/>
      <c r="P76" s="47"/>
      <c r="Q76" s="29"/>
    </row>
    <row r="77" spans="1:17" x14ac:dyDescent="0.25">
      <c r="A77" s="29"/>
      <c r="B77" s="47"/>
      <c r="P77" s="47"/>
      <c r="Q77" s="29"/>
    </row>
    <row r="78" spans="1:17" x14ac:dyDescent="0.25">
      <c r="A78" s="29"/>
      <c r="B78" s="47"/>
      <c r="P78" s="47"/>
      <c r="Q78" s="29"/>
    </row>
    <row r="79" spans="1:17" x14ac:dyDescent="0.25">
      <c r="A79" s="29"/>
      <c r="B79" s="47"/>
      <c r="P79" s="47"/>
      <c r="Q79" s="29"/>
    </row>
    <row r="80" spans="1:17" x14ac:dyDescent="0.25">
      <c r="A80" s="29"/>
      <c r="B80" s="47"/>
      <c r="P80" s="47"/>
      <c r="Q80" s="29"/>
    </row>
    <row r="81" spans="1:17" x14ac:dyDescent="0.25">
      <c r="A81" s="29"/>
      <c r="B81" s="47"/>
      <c r="P81" s="47"/>
      <c r="Q81" s="29"/>
    </row>
    <row r="82" spans="1:17" x14ac:dyDescent="0.25">
      <c r="A82" s="29"/>
      <c r="B82" s="47"/>
      <c r="P82" s="47"/>
      <c r="Q82" s="29"/>
    </row>
    <row r="83" spans="1:17" x14ac:dyDescent="0.25">
      <c r="A83" s="29"/>
      <c r="B83" s="47"/>
      <c r="P83" s="47"/>
      <c r="Q83" s="29"/>
    </row>
    <row r="84" spans="1:17" x14ac:dyDescent="0.25">
      <c r="A84" s="29"/>
      <c r="B84" s="47"/>
      <c r="P84" s="47"/>
      <c r="Q84" s="29"/>
    </row>
    <row r="85" spans="1:17" x14ac:dyDescent="0.25">
      <c r="A85" s="29"/>
      <c r="B85" s="47"/>
      <c r="P85" s="47"/>
      <c r="Q85" s="29"/>
    </row>
    <row r="86" spans="1:17" x14ac:dyDescent="0.25">
      <c r="A86" s="29"/>
      <c r="B86" s="47"/>
      <c r="P86" s="47"/>
      <c r="Q86" s="29"/>
    </row>
    <row r="87" spans="1:17" x14ac:dyDescent="0.25">
      <c r="A87" s="29"/>
      <c r="B87" s="47"/>
      <c r="P87" s="47"/>
      <c r="Q87" s="29"/>
    </row>
    <row r="88" spans="1:17" x14ac:dyDescent="0.25">
      <c r="A88" s="29"/>
      <c r="B88" s="47"/>
      <c r="P88" s="47"/>
      <c r="Q88" s="29"/>
    </row>
    <row r="89" spans="1:17" x14ac:dyDescent="0.25">
      <c r="A89" s="29"/>
      <c r="B89" s="47"/>
      <c r="P89" s="47"/>
      <c r="Q89" s="29"/>
    </row>
    <row r="90" spans="1:17" x14ac:dyDescent="0.25">
      <c r="A90" s="29"/>
      <c r="B90" s="47"/>
      <c r="P90" s="47"/>
      <c r="Q90" s="29"/>
    </row>
    <row r="91" spans="1:17" x14ac:dyDescent="0.25">
      <c r="A91" s="29"/>
      <c r="B91" s="47"/>
      <c r="P91" s="47"/>
      <c r="Q91" s="29"/>
    </row>
    <row r="92" spans="1:17" x14ac:dyDescent="0.25">
      <c r="A92" s="29"/>
      <c r="B92" s="47"/>
      <c r="P92" s="47"/>
      <c r="Q92" s="29"/>
    </row>
    <row r="93" spans="1:17" x14ac:dyDescent="0.25">
      <c r="A93" s="29"/>
      <c r="B93" s="47"/>
      <c r="P93" s="47"/>
      <c r="Q93" s="29"/>
    </row>
    <row r="94" spans="1:17" x14ac:dyDescent="0.25">
      <c r="A94" s="29"/>
      <c r="B94" s="47"/>
      <c r="P94" s="47"/>
      <c r="Q94" s="29"/>
    </row>
    <row r="95" spans="1:17" x14ac:dyDescent="0.25">
      <c r="A95" s="29"/>
      <c r="B95" s="47"/>
      <c r="P95" s="47"/>
      <c r="Q95" s="29"/>
    </row>
    <row r="96" spans="1:17" x14ac:dyDescent="0.25">
      <c r="A96" s="29"/>
      <c r="B96" s="47"/>
      <c r="P96" s="47"/>
      <c r="Q96" s="29"/>
    </row>
    <row r="97" spans="1:17" x14ac:dyDescent="0.25">
      <c r="A97" s="29"/>
      <c r="B97" s="47"/>
      <c r="P97" s="47"/>
      <c r="Q97" s="29"/>
    </row>
    <row r="98" spans="1:17" x14ac:dyDescent="0.25">
      <c r="A98" s="29"/>
      <c r="B98" s="47"/>
      <c r="P98" s="47"/>
      <c r="Q98" s="29"/>
    </row>
    <row r="99" spans="1:17" x14ac:dyDescent="0.25">
      <c r="A99" s="29"/>
      <c r="B99" s="47"/>
      <c r="P99" s="47"/>
      <c r="Q99" s="29"/>
    </row>
    <row r="100" spans="1:17" x14ac:dyDescent="0.25">
      <c r="A100" s="29"/>
      <c r="B100" s="47"/>
      <c r="P100" s="47"/>
      <c r="Q100" s="29"/>
    </row>
    <row r="101" spans="1:17" x14ac:dyDescent="0.25">
      <c r="A101" s="29"/>
      <c r="B101" s="47"/>
      <c r="P101" s="47"/>
      <c r="Q101" s="29"/>
    </row>
    <row r="102" spans="1:17" x14ac:dyDescent="0.25">
      <c r="A102" s="29"/>
      <c r="B102" s="47"/>
      <c r="P102" s="47"/>
      <c r="Q102" s="29"/>
    </row>
    <row r="103" spans="1:17" x14ac:dyDescent="0.25">
      <c r="A103" s="29"/>
      <c r="B103" s="47"/>
      <c r="P103" s="47"/>
      <c r="Q103" s="29"/>
    </row>
    <row r="104" spans="1:17" x14ac:dyDescent="0.25">
      <c r="A104" s="29"/>
      <c r="B104" s="47"/>
      <c r="P104" s="47"/>
      <c r="Q104" s="29"/>
    </row>
    <row r="105" spans="1:17" x14ac:dyDescent="0.25">
      <c r="A105" s="29"/>
      <c r="B105" s="47"/>
      <c r="P105" s="47"/>
      <c r="Q105" s="29"/>
    </row>
    <row r="106" spans="1:17" x14ac:dyDescent="0.25">
      <c r="A106" s="29"/>
      <c r="B106" s="47"/>
      <c r="P106" s="47"/>
      <c r="Q106" s="29"/>
    </row>
    <row r="107" spans="1:17" x14ac:dyDescent="0.25">
      <c r="A107" s="29"/>
      <c r="B107" s="47"/>
      <c r="P107" s="47"/>
      <c r="Q107" s="29"/>
    </row>
    <row r="108" spans="1:17" x14ac:dyDescent="0.25">
      <c r="A108" s="29"/>
      <c r="B108" s="47"/>
      <c r="P108" s="47"/>
      <c r="Q108" s="29"/>
    </row>
    <row r="109" spans="1:17" x14ac:dyDescent="0.25">
      <c r="A109" s="29"/>
      <c r="B109" s="47"/>
      <c r="P109" s="47"/>
      <c r="Q109" s="29"/>
    </row>
    <row r="110" spans="1:17" x14ac:dyDescent="0.25">
      <c r="A110" s="29"/>
      <c r="B110" s="47"/>
      <c r="P110" s="47"/>
      <c r="Q110" s="29"/>
    </row>
    <row r="111" spans="1:17" x14ac:dyDescent="0.25">
      <c r="A111" s="29"/>
      <c r="B111" s="47"/>
      <c r="P111" s="47"/>
      <c r="Q111" s="29"/>
    </row>
    <row r="112" spans="1:17" x14ac:dyDescent="0.25">
      <c r="A112" s="29"/>
      <c r="B112" s="47"/>
      <c r="P112" s="47"/>
      <c r="Q112" s="29"/>
    </row>
    <row r="113" spans="1:17" x14ac:dyDescent="0.25">
      <c r="A113" s="29"/>
      <c r="B113" s="47"/>
      <c r="P113" s="47"/>
      <c r="Q113" s="29"/>
    </row>
    <row r="114" spans="1:17" x14ac:dyDescent="0.25">
      <c r="A114" s="29"/>
      <c r="B114" s="47"/>
      <c r="P114" s="47"/>
      <c r="Q114" s="29"/>
    </row>
    <row r="115" spans="1:17" x14ac:dyDescent="0.25">
      <c r="A115" s="29"/>
      <c r="B115" s="47"/>
      <c r="P115" s="47"/>
      <c r="Q115" s="29"/>
    </row>
    <row r="116" spans="1:17" x14ac:dyDescent="0.25">
      <c r="A116" s="29"/>
      <c r="B116" s="47"/>
      <c r="P116" s="47"/>
      <c r="Q116" s="29"/>
    </row>
    <row r="117" spans="1:17" x14ac:dyDescent="0.25">
      <c r="A117" s="29"/>
      <c r="B117" s="47"/>
      <c r="P117" s="47"/>
      <c r="Q117" s="29"/>
    </row>
    <row r="118" spans="1:17" x14ac:dyDescent="0.25">
      <c r="A118" s="29"/>
      <c r="B118" s="47"/>
      <c r="P118" s="47"/>
      <c r="Q118" s="29"/>
    </row>
    <row r="119" spans="1:17" x14ac:dyDescent="0.25">
      <c r="A119" s="29"/>
      <c r="B119" s="47"/>
      <c r="P119" s="47"/>
      <c r="Q119" s="29"/>
    </row>
    <row r="120" spans="1:17" x14ac:dyDescent="0.25">
      <c r="A120" s="29"/>
      <c r="B120" s="47"/>
      <c r="P120" s="47"/>
      <c r="Q120" s="29"/>
    </row>
    <row r="121" spans="1:17" x14ac:dyDescent="0.25">
      <c r="A121" s="29"/>
      <c r="B121" s="47"/>
      <c r="P121" s="47"/>
      <c r="Q121" s="29"/>
    </row>
    <row r="122" spans="1:17" x14ac:dyDescent="0.25">
      <c r="A122" s="29"/>
      <c r="B122" s="47"/>
      <c r="P122" s="47"/>
      <c r="Q122" s="29"/>
    </row>
    <row r="123" spans="1:17" x14ac:dyDescent="0.25">
      <c r="A123" s="29"/>
      <c r="B123" s="47"/>
      <c r="P123" s="47"/>
      <c r="Q123" s="29"/>
    </row>
    <row r="124" spans="1:17" x14ac:dyDescent="0.25">
      <c r="A124" s="29"/>
      <c r="B124" s="47"/>
      <c r="P124" s="47"/>
      <c r="Q124" s="29"/>
    </row>
    <row r="125" spans="1:17" x14ac:dyDescent="0.25">
      <c r="A125" s="29"/>
      <c r="B125" s="47"/>
      <c r="P125" s="47"/>
      <c r="Q125" s="29"/>
    </row>
    <row r="126" spans="1:17" x14ac:dyDescent="0.25">
      <c r="A126" s="29"/>
      <c r="B126" s="47"/>
      <c r="P126" s="47"/>
      <c r="Q126" s="29"/>
    </row>
    <row r="127" spans="1:17" x14ac:dyDescent="0.25">
      <c r="A127" s="29"/>
      <c r="B127" s="47"/>
      <c r="P127" s="47"/>
      <c r="Q127" s="29"/>
    </row>
    <row r="128" spans="1:17" x14ac:dyDescent="0.25">
      <c r="A128" s="29"/>
      <c r="B128" s="47"/>
      <c r="P128" s="47"/>
      <c r="Q128" s="29"/>
    </row>
    <row r="129" spans="1:17" x14ac:dyDescent="0.25">
      <c r="A129" s="29"/>
      <c r="B129" s="47"/>
      <c r="P129" s="47"/>
      <c r="Q129" s="29"/>
    </row>
    <row r="130" spans="1:17" x14ac:dyDescent="0.25">
      <c r="A130" s="29"/>
      <c r="B130" s="47"/>
      <c r="P130" s="47"/>
      <c r="Q130" s="29"/>
    </row>
    <row r="131" spans="1:17" x14ac:dyDescent="0.25">
      <c r="A131" s="29"/>
      <c r="B131" s="47"/>
      <c r="P131" s="47"/>
      <c r="Q131" s="29"/>
    </row>
    <row r="132" spans="1:17" x14ac:dyDescent="0.25">
      <c r="A132" s="29"/>
      <c r="B132" s="47"/>
      <c r="P132" s="47"/>
      <c r="Q132" s="29"/>
    </row>
    <row r="133" spans="1:17" x14ac:dyDescent="0.25">
      <c r="A133" s="29"/>
      <c r="B133" s="47"/>
      <c r="P133" s="47"/>
      <c r="Q133" s="29"/>
    </row>
    <row r="134" spans="1:17" x14ac:dyDescent="0.25">
      <c r="A134" s="29"/>
      <c r="B134" s="47"/>
      <c r="P134" s="47"/>
      <c r="Q134" s="29"/>
    </row>
    <row r="135" spans="1:17" x14ac:dyDescent="0.25">
      <c r="A135" s="29"/>
      <c r="B135" s="47"/>
      <c r="P135" s="47"/>
      <c r="Q135" s="29"/>
    </row>
    <row r="136" spans="1:17" x14ac:dyDescent="0.25">
      <c r="A136" s="29"/>
      <c r="B136" s="47"/>
      <c r="P136" s="47"/>
      <c r="Q136" s="29"/>
    </row>
    <row r="137" spans="1:17" x14ac:dyDescent="0.25">
      <c r="A137" s="29"/>
      <c r="B137" s="47"/>
      <c r="P137" s="47"/>
      <c r="Q137" s="29"/>
    </row>
    <row r="138" spans="1:17" x14ac:dyDescent="0.25">
      <c r="A138" s="29"/>
      <c r="B138" s="47"/>
      <c r="P138" s="47"/>
      <c r="Q138" s="29"/>
    </row>
    <row r="139" spans="1:17" x14ac:dyDescent="0.25">
      <c r="A139" s="29"/>
      <c r="B139" s="47"/>
      <c r="P139" s="47"/>
      <c r="Q139" s="29"/>
    </row>
    <row r="140" spans="1:17" x14ac:dyDescent="0.25">
      <c r="A140" s="29"/>
      <c r="B140" s="47"/>
      <c r="P140" s="47"/>
      <c r="Q140" s="29"/>
    </row>
    <row r="141" spans="1:17" x14ac:dyDescent="0.25">
      <c r="A141" s="29"/>
      <c r="B141" s="47"/>
      <c r="P141" s="47"/>
      <c r="Q141" s="29"/>
    </row>
    <row r="142" spans="1:17" x14ac:dyDescent="0.25">
      <c r="A142" s="29"/>
      <c r="B142" s="47"/>
      <c r="P142" s="47"/>
      <c r="Q142" s="29"/>
    </row>
    <row r="143" spans="1:17" x14ac:dyDescent="0.25">
      <c r="A143" s="29"/>
      <c r="B143" s="47"/>
      <c r="P143" s="47"/>
      <c r="Q143" s="29"/>
    </row>
    <row r="144" spans="1:17" x14ac:dyDescent="0.25">
      <c r="A144" s="29"/>
      <c r="B144" s="47"/>
      <c r="P144" s="47"/>
      <c r="Q144" s="29"/>
    </row>
    <row r="145" spans="1:17" x14ac:dyDescent="0.25">
      <c r="A145" s="29"/>
      <c r="B145" s="47"/>
      <c r="P145" s="47"/>
      <c r="Q145" s="29"/>
    </row>
    <row r="146" spans="1:17" x14ac:dyDescent="0.25">
      <c r="A146" s="29"/>
      <c r="B146" s="47"/>
      <c r="P146" s="47"/>
      <c r="Q146" s="29"/>
    </row>
    <row r="147" spans="1:17" x14ac:dyDescent="0.25">
      <c r="A147" s="29"/>
      <c r="B147" s="47"/>
      <c r="P147" s="47"/>
      <c r="Q147" s="29"/>
    </row>
    <row r="148" spans="1:17" x14ac:dyDescent="0.25">
      <c r="A148" s="29"/>
      <c r="B148" s="47"/>
      <c r="P148" s="47"/>
      <c r="Q148" s="29"/>
    </row>
    <row r="149" spans="1:17" x14ac:dyDescent="0.25">
      <c r="A149" s="29"/>
      <c r="B149" s="47"/>
      <c r="P149" s="47"/>
      <c r="Q149" s="29"/>
    </row>
    <row r="150" spans="1:17" x14ac:dyDescent="0.25">
      <c r="A150" s="29"/>
      <c r="B150" s="47"/>
      <c r="P150" s="47"/>
      <c r="Q150" s="29"/>
    </row>
    <row r="151" spans="1:17" x14ac:dyDescent="0.25">
      <c r="A151" s="29"/>
      <c r="B151" s="47"/>
      <c r="P151" s="47"/>
      <c r="Q151" s="29"/>
    </row>
    <row r="152" spans="1:17" x14ac:dyDescent="0.25">
      <c r="A152" s="29"/>
      <c r="B152" s="47"/>
      <c r="P152" s="47"/>
      <c r="Q152" s="29"/>
    </row>
    <row r="153" spans="1:17" x14ac:dyDescent="0.25">
      <c r="A153" s="29"/>
      <c r="B153" s="47"/>
      <c r="P153" s="47"/>
      <c r="Q153" s="29"/>
    </row>
    <row r="154" spans="1:17" x14ac:dyDescent="0.25">
      <c r="A154" s="29"/>
      <c r="B154" s="47"/>
      <c r="P154" s="47"/>
      <c r="Q154" s="29"/>
    </row>
    <row r="155" spans="1:17" x14ac:dyDescent="0.25">
      <c r="A155" s="29"/>
      <c r="B155" s="47"/>
      <c r="P155" s="47"/>
      <c r="Q155" s="29"/>
    </row>
    <row r="156" spans="1:17" x14ac:dyDescent="0.25">
      <c r="A156" s="29"/>
      <c r="B156" s="47"/>
      <c r="P156" s="47"/>
      <c r="Q156" s="29"/>
    </row>
    <row r="157" spans="1:17" x14ac:dyDescent="0.25">
      <c r="A157" s="29"/>
      <c r="B157" s="47"/>
      <c r="P157" s="47"/>
      <c r="Q157" s="29"/>
    </row>
    <row r="158" spans="1:17" x14ac:dyDescent="0.25">
      <c r="A158" s="29"/>
      <c r="B158" s="47"/>
      <c r="P158" s="47"/>
      <c r="Q158" s="29"/>
    </row>
    <row r="159" spans="1:17" x14ac:dyDescent="0.25">
      <c r="A159" s="29"/>
      <c r="B159" s="47"/>
      <c r="P159" s="47"/>
      <c r="Q159" s="29"/>
    </row>
    <row r="160" spans="1:17" x14ac:dyDescent="0.25">
      <c r="A160" s="29"/>
      <c r="B160" s="47"/>
      <c r="P160" s="47"/>
      <c r="Q160" s="29"/>
    </row>
    <row r="161" spans="1:17" x14ac:dyDescent="0.25">
      <c r="A161" s="29"/>
      <c r="B161" s="47"/>
      <c r="P161" s="47"/>
      <c r="Q161" s="29"/>
    </row>
    <row r="162" spans="1:17" x14ac:dyDescent="0.25">
      <c r="A162" s="29"/>
      <c r="B162" s="47"/>
      <c r="P162" s="47"/>
      <c r="Q162" s="29"/>
    </row>
    <row r="163" spans="1:17" x14ac:dyDescent="0.25">
      <c r="A163" s="29"/>
      <c r="B163" s="47"/>
      <c r="P163" s="47"/>
      <c r="Q163" s="29"/>
    </row>
    <row r="164" spans="1:17" x14ac:dyDescent="0.25">
      <c r="A164" s="29"/>
      <c r="B164" s="47"/>
      <c r="P164" s="47"/>
      <c r="Q164" s="29"/>
    </row>
    <row r="165" spans="1:17" x14ac:dyDescent="0.25">
      <c r="A165" s="29"/>
      <c r="B165" s="47"/>
      <c r="P165" s="47"/>
      <c r="Q165" s="29"/>
    </row>
    <row r="166" spans="1:17" x14ac:dyDescent="0.25">
      <c r="A166" s="29"/>
      <c r="B166" s="47"/>
      <c r="P166" s="47"/>
      <c r="Q166" s="29"/>
    </row>
    <row r="167" spans="1:17" x14ac:dyDescent="0.25">
      <c r="A167" s="29"/>
      <c r="B167" s="47"/>
      <c r="P167" s="47"/>
      <c r="Q167" s="29"/>
    </row>
    <row r="168" spans="1:17" x14ac:dyDescent="0.25">
      <c r="A168" s="29"/>
      <c r="B168" s="47"/>
      <c r="P168" s="47"/>
      <c r="Q168" s="29"/>
    </row>
    <row r="169" spans="1:17" x14ac:dyDescent="0.25">
      <c r="A169" s="29"/>
      <c r="B169" s="47"/>
      <c r="P169" s="47"/>
      <c r="Q169" s="29"/>
    </row>
    <row r="170" spans="1:17" x14ac:dyDescent="0.25">
      <c r="A170" s="29"/>
      <c r="B170" s="47"/>
      <c r="P170" s="47"/>
      <c r="Q170" s="29"/>
    </row>
    <row r="171" spans="1:17" x14ac:dyDescent="0.25">
      <c r="A171" s="29"/>
      <c r="B171" s="47"/>
      <c r="P171" s="47"/>
      <c r="Q171" s="29"/>
    </row>
    <row r="172" spans="1:17" x14ac:dyDescent="0.25">
      <c r="A172" s="29"/>
      <c r="B172" s="47"/>
      <c r="P172" s="47"/>
      <c r="Q172" s="29"/>
    </row>
    <row r="173" spans="1:17" x14ac:dyDescent="0.25">
      <c r="A173" s="29"/>
      <c r="B173" s="47"/>
      <c r="P173" s="47"/>
      <c r="Q173" s="29"/>
    </row>
    <row r="174" spans="1:17" x14ac:dyDescent="0.25">
      <c r="A174" s="29"/>
      <c r="B174" s="47"/>
      <c r="P174" s="47"/>
      <c r="Q174" s="29"/>
    </row>
    <row r="175" spans="1:17" x14ac:dyDescent="0.25">
      <c r="A175" s="29"/>
      <c r="B175" s="47"/>
      <c r="P175" s="47"/>
      <c r="Q175" s="29"/>
    </row>
    <row r="176" spans="1:17" x14ac:dyDescent="0.25">
      <c r="A176" s="29"/>
      <c r="B176" s="47"/>
      <c r="P176" s="47"/>
      <c r="Q176" s="29"/>
    </row>
    <row r="177" spans="1:17" x14ac:dyDescent="0.25">
      <c r="A177" s="29"/>
      <c r="B177" s="47"/>
      <c r="P177" s="47"/>
      <c r="Q177" s="29"/>
    </row>
    <row r="178" spans="1:17" x14ac:dyDescent="0.25">
      <c r="A178" s="29"/>
      <c r="B178" s="47"/>
      <c r="P178" s="47"/>
      <c r="Q178" s="29"/>
    </row>
    <row r="179" spans="1:17" x14ac:dyDescent="0.25">
      <c r="A179" s="29"/>
      <c r="B179" s="47"/>
      <c r="P179" s="47"/>
      <c r="Q179" s="29"/>
    </row>
    <row r="180" spans="1:17" x14ac:dyDescent="0.25">
      <c r="A180" s="29"/>
      <c r="B180" s="47"/>
      <c r="P180" s="47"/>
      <c r="Q180" s="29"/>
    </row>
    <row r="181" spans="1:17" x14ac:dyDescent="0.25">
      <c r="A181" s="29"/>
      <c r="B181" s="47"/>
      <c r="P181" s="47"/>
      <c r="Q181" s="29"/>
    </row>
    <row r="182" spans="1:17" x14ac:dyDescent="0.25">
      <c r="A182" s="29"/>
      <c r="B182" s="47"/>
      <c r="P182" s="47"/>
      <c r="Q182" s="29"/>
    </row>
    <row r="183" spans="1:17" x14ac:dyDescent="0.25">
      <c r="A183" s="29"/>
      <c r="B183" s="47"/>
      <c r="P183" s="47"/>
      <c r="Q183" s="29"/>
    </row>
    <row r="184" spans="1:17" x14ac:dyDescent="0.25">
      <c r="A184" s="29"/>
      <c r="B184" s="47"/>
      <c r="P184" s="47"/>
      <c r="Q184" s="29"/>
    </row>
    <row r="185" spans="1:17" x14ac:dyDescent="0.25">
      <c r="A185" s="29"/>
      <c r="B185" s="47"/>
      <c r="P185" s="47"/>
      <c r="Q185" s="29"/>
    </row>
    <row r="186" spans="1:17" x14ac:dyDescent="0.25">
      <c r="A186" s="29"/>
      <c r="B186" s="47"/>
      <c r="P186" s="47"/>
      <c r="Q186" s="29"/>
    </row>
    <row r="187" spans="1:17" x14ac:dyDescent="0.25">
      <c r="A187" s="29"/>
      <c r="B187" s="47"/>
      <c r="P187" s="47"/>
      <c r="Q187" s="29"/>
    </row>
    <row r="188" spans="1:17" x14ac:dyDescent="0.25">
      <c r="A188" s="29"/>
      <c r="B188" s="47"/>
      <c r="P188" s="47"/>
      <c r="Q188" s="29"/>
    </row>
    <row r="189" spans="1:17" x14ac:dyDescent="0.25">
      <c r="A189" s="29"/>
      <c r="B189" s="47"/>
      <c r="P189" s="47"/>
      <c r="Q189" s="29"/>
    </row>
    <row r="190" spans="1:17" x14ac:dyDescent="0.25">
      <c r="A190" s="29"/>
      <c r="B190" s="47"/>
      <c r="P190" s="47"/>
      <c r="Q190" s="29"/>
    </row>
    <row r="191" spans="1:17" x14ac:dyDescent="0.25">
      <c r="A191" s="29"/>
      <c r="B191" s="47"/>
      <c r="P191" s="47"/>
      <c r="Q191" s="29"/>
    </row>
    <row r="192" spans="1:17" x14ac:dyDescent="0.25">
      <c r="A192" s="29"/>
      <c r="B192" s="47"/>
      <c r="P192" s="47"/>
      <c r="Q192" s="29"/>
    </row>
    <row r="193" spans="1:17" x14ac:dyDescent="0.25">
      <c r="A193" s="29"/>
      <c r="B193" s="47"/>
      <c r="P193" s="47"/>
      <c r="Q193" s="29"/>
    </row>
    <row r="194" spans="1:17" x14ac:dyDescent="0.25">
      <c r="A194" s="29"/>
      <c r="B194" s="47"/>
      <c r="P194" s="47"/>
      <c r="Q194" s="29"/>
    </row>
    <row r="195" spans="1:17" x14ac:dyDescent="0.25">
      <c r="A195" s="29"/>
      <c r="B195" s="47"/>
      <c r="P195" s="47"/>
      <c r="Q195" s="29"/>
    </row>
    <row r="196" spans="1:17" x14ac:dyDescent="0.25">
      <c r="A196" s="29"/>
      <c r="B196" s="47"/>
      <c r="P196" s="47"/>
      <c r="Q196" s="29"/>
    </row>
    <row r="197" spans="1:17" x14ac:dyDescent="0.25">
      <c r="A197" s="29"/>
      <c r="B197" s="47"/>
      <c r="P197" s="47"/>
      <c r="Q197" s="29"/>
    </row>
    <row r="198" spans="1:17" x14ac:dyDescent="0.25">
      <c r="A198" s="29"/>
      <c r="B198" s="47"/>
      <c r="P198" s="47"/>
      <c r="Q198" s="29"/>
    </row>
    <row r="199" spans="1:17" x14ac:dyDescent="0.25">
      <c r="A199" s="29"/>
      <c r="B199" s="47"/>
      <c r="P199" s="47"/>
      <c r="Q199" s="29"/>
    </row>
    <row r="200" spans="1:17" x14ac:dyDescent="0.25">
      <c r="A200" s="29"/>
      <c r="B200" s="47"/>
      <c r="P200" s="47"/>
      <c r="Q200" s="29"/>
    </row>
    <row r="201" spans="1:17" x14ac:dyDescent="0.25">
      <c r="A201" s="29"/>
      <c r="B201" s="47"/>
      <c r="P201" s="47"/>
      <c r="Q201" s="29"/>
    </row>
    <row r="202" spans="1:17" x14ac:dyDescent="0.25">
      <c r="A202" s="29"/>
      <c r="B202" s="47"/>
      <c r="P202" s="47"/>
      <c r="Q202" s="29"/>
    </row>
    <row r="203" spans="1:17" x14ac:dyDescent="0.25">
      <c r="A203" s="29"/>
      <c r="B203" s="47"/>
      <c r="P203" s="47"/>
      <c r="Q203" s="29"/>
    </row>
    <row r="204" spans="1:17" x14ac:dyDescent="0.25">
      <c r="A204" s="29"/>
      <c r="B204" s="47"/>
      <c r="P204" s="47"/>
      <c r="Q204" s="29"/>
    </row>
    <row r="205" spans="1:17" x14ac:dyDescent="0.25">
      <c r="A205" s="29"/>
      <c r="B205" s="47"/>
      <c r="P205" s="47"/>
      <c r="Q205" s="29"/>
    </row>
    <row r="206" spans="1:17" x14ac:dyDescent="0.25">
      <c r="A206" s="29"/>
      <c r="B206" s="47"/>
      <c r="P206" s="47"/>
      <c r="Q206" s="29"/>
    </row>
    <row r="207" spans="1:17" x14ac:dyDescent="0.25">
      <c r="A207" s="29"/>
      <c r="B207" s="47"/>
      <c r="P207" s="47"/>
      <c r="Q207" s="29"/>
    </row>
    <row r="208" spans="1:17" x14ac:dyDescent="0.25">
      <c r="A208" s="29"/>
      <c r="B208" s="47"/>
      <c r="P208" s="47"/>
      <c r="Q208" s="29"/>
    </row>
    <row r="209" spans="1:17" x14ac:dyDescent="0.25">
      <c r="A209" s="29"/>
      <c r="B209" s="47"/>
      <c r="P209" s="47"/>
      <c r="Q209" s="29"/>
    </row>
    <row r="210" spans="1:17" x14ac:dyDescent="0.25">
      <c r="A210" s="29"/>
      <c r="B210" s="47"/>
      <c r="P210" s="47"/>
      <c r="Q210" s="29"/>
    </row>
    <row r="211" spans="1:17" x14ac:dyDescent="0.25">
      <c r="A211" s="29"/>
      <c r="B211" s="47"/>
      <c r="P211" s="47"/>
      <c r="Q211" s="29"/>
    </row>
    <row r="212" spans="1:17" x14ac:dyDescent="0.25">
      <c r="A212" s="29"/>
      <c r="B212" s="47"/>
      <c r="P212" s="47"/>
      <c r="Q212" s="29"/>
    </row>
    <row r="213" spans="1:17" x14ac:dyDescent="0.25">
      <c r="A213" s="29"/>
      <c r="B213" s="47"/>
      <c r="P213" s="47"/>
      <c r="Q213" s="29"/>
    </row>
    <row r="214" spans="1:17" x14ac:dyDescent="0.25">
      <c r="A214" s="29"/>
      <c r="B214" s="47"/>
      <c r="P214" s="47"/>
      <c r="Q214" s="29"/>
    </row>
    <row r="215" spans="1:17" x14ac:dyDescent="0.25">
      <c r="A215" s="29"/>
      <c r="B215" s="47"/>
      <c r="P215" s="47"/>
      <c r="Q215" s="29"/>
    </row>
    <row r="216" spans="1:17" x14ac:dyDescent="0.25">
      <c r="A216" s="29"/>
      <c r="Q216" s="29"/>
    </row>
    <row r="217" spans="1:17" x14ac:dyDescent="0.25">
      <c r="A217" s="29"/>
      <c r="Q217" s="29"/>
    </row>
    <row r="218" spans="1:17" x14ac:dyDescent="0.25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17"/>
  <sheetViews>
    <sheetView view="pageBreakPreview" zoomScaleNormal="100" zoomScaleSheetLayoutView="100" workbookViewId="0">
      <selection activeCell="J25" sqref="J25"/>
    </sheetView>
  </sheetViews>
  <sheetFormatPr defaultRowHeight="15" x14ac:dyDescent="0.25"/>
  <cols>
    <col min="1" max="1" width="21.42578125" style="47" customWidth="1"/>
    <col min="2" max="2" width="8.7109375" style="47" customWidth="1"/>
    <col min="3" max="4" width="7.28515625" style="47" customWidth="1"/>
    <col min="5" max="5" width="8" style="47" customWidth="1"/>
    <col min="6" max="6" width="8.28515625" style="47" bestFit="1" customWidth="1"/>
    <col min="7" max="8" width="7.28515625" style="47" customWidth="1"/>
    <col min="9" max="9" width="8.28515625" style="47" bestFit="1" customWidth="1"/>
    <col min="10" max="13" width="7.28515625" style="47" customWidth="1"/>
    <col min="14" max="14" width="24.5703125" style="47" customWidth="1"/>
    <col min="15" max="260" width="9.140625" style="29"/>
    <col min="261" max="261" width="25.7109375" style="29" customWidth="1"/>
    <col min="262" max="269" width="9.7109375" style="29" customWidth="1"/>
    <col min="270" max="270" width="25.7109375" style="29" customWidth="1"/>
    <col min="271" max="516" width="9.140625" style="29"/>
    <col min="517" max="517" width="25.7109375" style="29" customWidth="1"/>
    <col min="518" max="525" width="9.7109375" style="29" customWidth="1"/>
    <col min="526" max="526" width="25.7109375" style="29" customWidth="1"/>
    <col min="527" max="772" width="9.140625" style="29"/>
    <col min="773" max="773" width="25.7109375" style="29" customWidth="1"/>
    <col min="774" max="781" width="9.7109375" style="29" customWidth="1"/>
    <col min="782" max="782" width="25.7109375" style="29" customWidth="1"/>
    <col min="783" max="1028" width="9.140625" style="29"/>
    <col min="1029" max="1029" width="25.7109375" style="29" customWidth="1"/>
    <col min="1030" max="1037" width="9.7109375" style="29" customWidth="1"/>
    <col min="1038" max="1038" width="25.7109375" style="29" customWidth="1"/>
    <col min="1039" max="1284" width="9.140625" style="29"/>
    <col min="1285" max="1285" width="25.7109375" style="29" customWidth="1"/>
    <col min="1286" max="1293" width="9.7109375" style="29" customWidth="1"/>
    <col min="1294" max="1294" width="25.7109375" style="29" customWidth="1"/>
    <col min="1295" max="1540" width="9.140625" style="29"/>
    <col min="1541" max="1541" width="25.7109375" style="29" customWidth="1"/>
    <col min="1542" max="1549" width="9.7109375" style="29" customWidth="1"/>
    <col min="1550" max="1550" width="25.7109375" style="29" customWidth="1"/>
    <col min="1551" max="1796" width="9.140625" style="29"/>
    <col min="1797" max="1797" width="25.7109375" style="29" customWidth="1"/>
    <col min="1798" max="1805" width="9.7109375" style="29" customWidth="1"/>
    <col min="1806" max="1806" width="25.7109375" style="29" customWidth="1"/>
    <col min="1807" max="2052" width="9.140625" style="29"/>
    <col min="2053" max="2053" width="25.7109375" style="29" customWidth="1"/>
    <col min="2054" max="2061" width="9.7109375" style="29" customWidth="1"/>
    <col min="2062" max="2062" width="25.7109375" style="29" customWidth="1"/>
    <col min="2063" max="2308" width="9.140625" style="29"/>
    <col min="2309" max="2309" width="25.7109375" style="29" customWidth="1"/>
    <col min="2310" max="2317" width="9.7109375" style="29" customWidth="1"/>
    <col min="2318" max="2318" width="25.7109375" style="29" customWidth="1"/>
    <col min="2319" max="2564" width="9.140625" style="29"/>
    <col min="2565" max="2565" width="25.7109375" style="29" customWidth="1"/>
    <col min="2566" max="2573" width="9.7109375" style="29" customWidth="1"/>
    <col min="2574" max="2574" width="25.7109375" style="29" customWidth="1"/>
    <col min="2575" max="2820" width="9.140625" style="29"/>
    <col min="2821" max="2821" width="25.7109375" style="29" customWidth="1"/>
    <col min="2822" max="2829" width="9.7109375" style="29" customWidth="1"/>
    <col min="2830" max="2830" width="25.7109375" style="29" customWidth="1"/>
    <col min="2831" max="3076" width="9.140625" style="29"/>
    <col min="3077" max="3077" width="25.7109375" style="29" customWidth="1"/>
    <col min="3078" max="3085" width="9.7109375" style="29" customWidth="1"/>
    <col min="3086" max="3086" width="25.7109375" style="29" customWidth="1"/>
    <col min="3087" max="3332" width="9.140625" style="29"/>
    <col min="3333" max="3333" width="25.7109375" style="29" customWidth="1"/>
    <col min="3334" max="3341" width="9.7109375" style="29" customWidth="1"/>
    <col min="3342" max="3342" width="25.7109375" style="29" customWidth="1"/>
    <col min="3343" max="3588" width="9.140625" style="29"/>
    <col min="3589" max="3589" width="25.7109375" style="29" customWidth="1"/>
    <col min="3590" max="3597" width="9.7109375" style="29" customWidth="1"/>
    <col min="3598" max="3598" width="25.7109375" style="29" customWidth="1"/>
    <col min="3599" max="3844" width="9.140625" style="29"/>
    <col min="3845" max="3845" width="25.7109375" style="29" customWidth="1"/>
    <col min="3846" max="3853" width="9.7109375" style="29" customWidth="1"/>
    <col min="3854" max="3854" width="25.7109375" style="29" customWidth="1"/>
    <col min="3855" max="4100" width="9.140625" style="29"/>
    <col min="4101" max="4101" width="25.7109375" style="29" customWidth="1"/>
    <col min="4102" max="4109" width="9.7109375" style="29" customWidth="1"/>
    <col min="4110" max="4110" width="25.7109375" style="29" customWidth="1"/>
    <col min="4111" max="4356" width="9.140625" style="29"/>
    <col min="4357" max="4357" width="25.7109375" style="29" customWidth="1"/>
    <col min="4358" max="4365" width="9.7109375" style="29" customWidth="1"/>
    <col min="4366" max="4366" width="25.7109375" style="29" customWidth="1"/>
    <col min="4367" max="4612" width="9.140625" style="29"/>
    <col min="4613" max="4613" width="25.7109375" style="29" customWidth="1"/>
    <col min="4614" max="4621" width="9.7109375" style="29" customWidth="1"/>
    <col min="4622" max="4622" width="25.7109375" style="29" customWidth="1"/>
    <col min="4623" max="4868" width="9.140625" style="29"/>
    <col min="4869" max="4869" width="25.7109375" style="29" customWidth="1"/>
    <col min="4870" max="4877" width="9.7109375" style="29" customWidth="1"/>
    <col min="4878" max="4878" width="25.7109375" style="29" customWidth="1"/>
    <col min="4879" max="5124" width="9.140625" style="29"/>
    <col min="5125" max="5125" width="25.7109375" style="29" customWidth="1"/>
    <col min="5126" max="5133" width="9.7109375" style="29" customWidth="1"/>
    <col min="5134" max="5134" width="25.7109375" style="29" customWidth="1"/>
    <col min="5135" max="5380" width="9.140625" style="29"/>
    <col min="5381" max="5381" width="25.7109375" style="29" customWidth="1"/>
    <col min="5382" max="5389" width="9.7109375" style="29" customWidth="1"/>
    <col min="5390" max="5390" width="25.7109375" style="29" customWidth="1"/>
    <col min="5391" max="5636" width="9.140625" style="29"/>
    <col min="5637" max="5637" width="25.7109375" style="29" customWidth="1"/>
    <col min="5638" max="5645" width="9.7109375" style="29" customWidth="1"/>
    <col min="5646" max="5646" width="25.7109375" style="29" customWidth="1"/>
    <col min="5647" max="5892" width="9.140625" style="29"/>
    <col min="5893" max="5893" width="25.7109375" style="29" customWidth="1"/>
    <col min="5894" max="5901" width="9.7109375" style="29" customWidth="1"/>
    <col min="5902" max="5902" width="25.7109375" style="29" customWidth="1"/>
    <col min="5903" max="6148" width="9.140625" style="29"/>
    <col min="6149" max="6149" width="25.7109375" style="29" customWidth="1"/>
    <col min="6150" max="6157" width="9.7109375" style="29" customWidth="1"/>
    <col min="6158" max="6158" width="25.7109375" style="29" customWidth="1"/>
    <col min="6159" max="6404" width="9.140625" style="29"/>
    <col min="6405" max="6405" width="25.7109375" style="29" customWidth="1"/>
    <col min="6406" max="6413" width="9.7109375" style="29" customWidth="1"/>
    <col min="6414" max="6414" width="25.7109375" style="29" customWidth="1"/>
    <col min="6415" max="6660" width="9.140625" style="29"/>
    <col min="6661" max="6661" width="25.7109375" style="29" customWidth="1"/>
    <col min="6662" max="6669" width="9.7109375" style="29" customWidth="1"/>
    <col min="6670" max="6670" width="25.7109375" style="29" customWidth="1"/>
    <col min="6671" max="6916" width="9.140625" style="29"/>
    <col min="6917" max="6917" width="25.7109375" style="29" customWidth="1"/>
    <col min="6918" max="6925" width="9.7109375" style="29" customWidth="1"/>
    <col min="6926" max="6926" width="25.7109375" style="29" customWidth="1"/>
    <col min="6927" max="7172" width="9.140625" style="29"/>
    <col min="7173" max="7173" width="25.7109375" style="29" customWidth="1"/>
    <col min="7174" max="7181" width="9.7109375" style="29" customWidth="1"/>
    <col min="7182" max="7182" width="25.7109375" style="29" customWidth="1"/>
    <col min="7183" max="7428" width="9.140625" style="29"/>
    <col min="7429" max="7429" width="25.7109375" style="29" customWidth="1"/>
    <col min="7430" max="7437" width="9.7109375" style="29" customWidth="1"/>
    <col min="7438" max="7438" width="25.7109375" style="29" customWidth="1"/>
    <col min="7439" max="7684" width="9.140625" style="29"/>
    <col min="7685" max="7685" width="25.7109375" style="29" customWidth="1"/>
    <col min="7686" max="7693" width="9.7109375" style="29" customWidth="1"/>
    <col min="7694" max="7694" width="25.7109375" style="29" customWidth="1"/>
    <col min="7695" max="7940" width="9.140625" style="29"/>
    <col min="7941" max="7941" width="25.7109375" style="29" customWidth="1"/>
    <col min="7942" max="7949" width="9.7109375" style="29" customWidth="1"/>
    <col min="7950" max="7950" width="25.7109375" style="29" customWidth="1"/>
    <col min="7951" max="8196" width="9.140625" style="29"/>
    <col min="8197" max="8197" width="25.7109375" style="29" customWidth="1"/>
    <col min="8198" max="8205" width="9.7109375" style="29" customWidth="1"/>
    <col min="8206" max="8206" width="25.7109375" style="29" customWidth="1"/>
    <col min="8207" max="8452" width="9.140625" style="29"/>
    <col min="8453" max="8453" width="25.7109375" style="29" customWidth="1"/>
    <col min="8454" max="8461" width="9.7109375" style="29" customWidth="1"/>
    <col min="8462" max="8462" width="25.7109375" style="29" customWidth="1"/>
    <col min="8463" max="8708" width="9.140625" style="29"/>
    <col min="8709" max="8709" width="25.7109375" style="29" customWidth="1"/>
    <col min="8710" max="8717" width="9.7109375" style="29" customWidth="1"/>
    <col min="8718" max="8718" width="25.7109375" style="29" customWidth="1"/>
    <col min="8719" max="8964" width="9.140625" style="29"/>
    <col min="8965" max="8965" width="25.7109375" style="29" customWidth="1"/>
    <col min="8966" max="8973" width="9.7109375" style="29" customWidth="1"/>
    <col min="8974" max="8974" width="25.7109375" style="29" customWidth="1"/>
    <col min="8975" max="9220" width="9.140625" style="29"/>
    <col min="9221" max="9221" width="25.7109375" style="29" customWidth="1"/>
    <col min="9222" max="9229" width="9.7109375" style="29" customWidth="1"/>
    <col min="9230" max="9230" width="25.7109375" style="29" customWidth="1"/>
    <col min="9231" max="9476" width="9.140625" style="29"/>
    <col min="9477" max="9477" width="25.7109375" style="29" customWidth="1"/>
    <col min="9478" max="9485" width="9.7109375" style="29" customWidth="1"/>
    <col min="9486" max="9486" width="25.7109375" style="29" customWidth="1"/>
    <col min="9487" max="9732" width="9.140625" style="29"/>
    <col min="9733" max="9733" width="25.7109375" style="29" customWidth="1"/>
    <col min="9734" max="9741" width="9.7109375" style="29" customWidth="1"/>
    <col min="9742" max="9742" width="25.7109375" style="29" customWidth="1"/>
    <col min="9743" max="9988" width="9.140625" style="29"/>
    <col min="9989" max="9989" width="25.7109375" style="29" customWidth="1"/>
    <col min="9990" max="9997" width="9.7109375" style="29" customWidth="1"/>
    <col min="9998" max="9998" width="25.7109375" style="29" customWidth="1"/>
    <col min="9999" max="10244" width="9.140625" style="29"/>
    <col min="10245" max="10245" width="25.7109375" style="29" customWidth="1"/>
    <col min="10246" max="10253" width="9.7109375" style="29" customWidth="1"/>
    <col min="10254" max="10254" width="25.7109375" style="29" customWidth="1"/>
    <col min="10255" max="10500" width="9.140625" style="29"/>
    <col min="10501" max="10501" width="25.7109375" style="29" customWidth="1"/>
    <col min="10502" max="10509" width="9.7109375" style="29" customWidth="1"/>
    <col min="10510" max="10510" width="25.7109375" style="29" customWidth="1"/>
    <col min="10511" max="10756" width="9.140625" style="29"/>
    <col min="10757" max="10757" width="25.7109375" style="29" customWidth="1"/>
    <col min="10758" max="10765" width="9.7109375" style="29" customWidth="1"/>
    <col min="10766" max="10766" width="25.7109375" style="29" customWidth="1"/>
    <col min="10767" max="11012" width="9.140625" style="29"/>
    <col min="11013" max="11013" width="25.7109375" style="29" customWidth="1"/>
    <col min="11014" max="11021" width="9.7109375" style="29" customWidth="1"/>
    <col min="11022" max="11022" width="25.7109375" style="29" customWidth="1"/>
    <col min="11023" max="11268" width="9.140625" style="29"/>
    <col min="11269" max="11269" width="25.7109375" style="29" customWidth="1"/>
    <col min="11270" max="11277" width="9.7109375" style="29" customWidth="1"/>
    <col min="11278" max="11278" width="25.7109375" style="29" customWidth="1"/>
    <col min="11279" max="11524" width="9.140625" style="29"/>
    <col min="11525" max="11525" width="25.7109375" style="29" customWidth="1"/>
    <col min="11526" max="11533" width="9.7109375" style="29" customWidth="1"/>
    <col min="11534" max="11534" width="25.7109375" style="29" customWidth="1"/>
    <col min="11535" max="11780" width="9.140625" style="29"/>
    <col min="11781" max="11781" width="25.7109375" style="29" customWidth="1"/>
    <col min="11782" max="11789" width="9.7109375" style="29" customWidth="1"/>
    <col min="11790" max="11790" width="25.7109375" style="29" customWidth="1"/>
    <col min="11791" max="12036" width="9.140625" style="29"/>
    <col min="12037" max="12037" width="25.7109375" style="29" customWidth="1"/>
    <col min="12038" max="12045" width="9.7109375" style="29" customWidth="1"/>
    <col min="12046" max="12046" width="25.7109375" style="29" customWidth="1"/>
    <col min="12047" max="12292" width="9.140625" style="29"/>
    <col min="12293" max="12293" width="25.7109375" style="29" customWidth="1"/>
    <col min="12294" max="12301" width="9.7109375" style="29" customWidth="1"/>
    <col min="12302" max="12302" width="25.7109375" style="29" customWidth="1"/>
    <col min="12303" max="12548" width="9.140625" style="29"/>
    <col min="12549" max="12549" width="25.7109375" style="29" customWidth="1"/>
    <col min="12550" max="12557" width="9.7109375" style="29" customWidth="1"/>
    <col min="12558" max="12558" width="25.7109375" style="29" customWidth="1"/>
    <col min="12559" max="12804" width="9.140625" style="29"/>
    <col min="12805" max="12805" width="25.7109375" style="29" customWidth="1"/>
    <col min="12806" max="12813" width="9.7109375" style="29" customWidth="1"/>
    <col min="12814" max="12814" width="25.7109375" style="29" customWidth="1"/>
    <col min="12815" max="13060" width="9.140625" style="29"/>
    <col min="13061" max="13061" width="25.7109375" style="29" customWidth="1"/>
    <col min="13062" max="13069" width="9.7109375" style="29" customWidth="1"/>
    <col min="13070" max="13070" width="25.7109375" style="29" customWidth="1"/>
    <col min="13071" max="13316" width="9.140625" style="29"/>
    <col min="13317" max="13317" width="25.7109375" style="29" customWidth="1"/>
    <col min="13318" max="13325" width="9.7109375" style="29" customWidth="1"/>
    <col min="13326" max="13326" width="25.7109375" style="29" customWidth="1"/>
    <col min="13327" max="13572" width="9.140625" style="29"/>
    <col min="13573" max="13573" width="25.7109375" style="29" customWidth="1"/>
    <col min="13574" max="13581" width="9.7109375" style="29" customWidth="1"/>
    <col min="13582" max="13582" width="25.7109375" style="29" customWidth="1"/>
    <col min="13583" max="13828" width="9.140625" style="29"/>
    <col min="13829" max="13829" width="25.7109375" style="29" customWidth="1"/>
    <col min="13830" max="13837" width="9.7109375" style="29" customWidth="1"/>
    <col min="13838" max="13838" width="25.7109375" style="29" customWidth="1"/>
    <col min="13839" max="14084" width="9.140625" style="29"/>
    <col min="14085" max="14085" width="25.7109375" style="29" customWidth="1"/>
    <col min="14086" max="14093" width="9.7109375" style="29" customWidth="1"/>
    <col min="14094" max="14094" width="25.7109375" style="29" customWidth="1"/>
    <col min="14095" max="14340" width="9.140625" style="29"/>
    <col min="14341" max="14341" width="25.7109375" style="29" customWidth="1"/>
    <col min="14342" max="14349" width="9.7109375" style="29" customWidth="1"/>
    <col min="14350" max="14350" width="25.7109375" style="29" customWidth="1"/>
    <col min="14351" max="14596" width="9.140625" style="29"/>
    <col min="14597" max="14597" width="25.7109375" style="29" customWidth="1"/>
    <col min="14598" max="14605" width="9.7109375" style="29" customWidth="1"/>
    <col min="14606" max="14606" width="25.7109375" style="29" customWidth="1"/>
    <col min="14607" max="14852" width="9.140625" style="29"/>
    <col min="14853" max="14853" width="25.7109375" style="29" customWidth="1"/>
    <col min="14854" max="14861" width="9.7109375" style="29" customWidth="1"/>
    <col min="14862" max="14862" width="25.7109375" style="29" customWidth="1"/>
    <col min="14863" max="15108" width="9.140625" style="29"/>
    <col min="15109" max="15109" width="25.7109375" style="29" customWidth="1"/>
    <col min="15110" max="15117" width="9.7109375" style="29" customWidth="1"/>
    <col min="15118" max="15118" width="25.7109375" style="29" customWidth="1"/>
    <col min="15119" max="15364" width="9.140625" style="29"/>
    <col min="15365" max="15365" width="25.7109375" style="29" customWidth="1"/>
    <col min="15366" max="15373" width="9.7109375" style="29" customWidth="1"/>
    <col min="15374" max="15374" width="25.7109375" style="29" customWidth="1"/>
    <col min="15375" max="15620" width="9.140625" style="29"/>
    <col min="15621" max="15621" width="25.7109375" style="29" customWidth="1"/>
    <col min="15622" max="15629" width="9.7109375" style="29" customWidth="1"/>
    <col min="15630" max="15630" width="25.7109375" style="29" customWidth="1"/>
    <col min="15631" max="15876" width="9.140625" style="29"/>
    <col min="15877" max="15877" width="25.7109375" style="29" customWidth="1"/>
    <col min="15878" max="15885" width="9.7109375" style="29" customWidth="1"/>
    <col min="15886" max="15886" width="25.7109375" style="29" customWidth="1"/>
    <col min="15887" max="16132" width="9.140625" style="29"/>
    <col min="16133" max="16133" width="25.7109375" style="29" customWidth="1"/>
    <col min="16134" max="16141" width="9.7109375" style="29" customWidth="1"/>
    <col min="16142" max="16142" width="25.7109375" style="29" customWidth="1"/>
    <col min="16143" max="16384" width="9.140625" style="29"/>
  </cols>
  <sheetData>
    <row r="1" spans="1:15" ht="25.5" customHeight="1" x14ac:dyDescent="0.5">
      <c r="A1" s="1323" t="s">
        <v>569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  <c r="N1" s="1323"/>
    </row>
    <row r="2" spans="1:15" ht="19.5" customHeight="1" x14ac:dyDescent="0.25">
      <c r="A2" s="1324" t="s">
        <v>1115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  <c r="N2" s="1324"/>
    </row>
    <row r="3" spans="1:15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  <c r="N3" s="1309"/>
    </row>
    <row r="4" spans="1:15" s="1010" customFormat="1" ht="27.75" customHeight="1" x14ac:dyDescent="0.3">
      <c r="A4" s="1007" t="s">
        <v>916</v>
      </c>
      <c r="B4" s="1008"/>
      <c r="C4" s="339"/>
      <c r="D4" s="339"/>
      <c r="E4" s="339"/>
      <c r="F4" s="1008"/>
      <c r="G4" s="339"/>
      <c r="H4" s="339"/>
      <c r="I4" s="339"/>
      <c r="J4" s="339"/>
      <c r="K4" s="339"/>
      <c r="L4" s="339"/>
      <c r="M4" s="339"/>
      <c r="N4" s="1009" t="s">
        <v>82</v>
      </c>
    </row>
    <row r="5" spans="1:15" ht="21" customHeight="1" x14ac:dyDescent="0.2">
      <c r="A5" s="1325" t="s">
        <v>1110</v>
      </c>
      <c r="B5" s="1332" t="s">
        <v>817</v>
      </c>
      <c r="C5" s="1333"/>
      <c r="D5" s="1333"/>
      <c r="E5" s="1333"/>
      <c r="F5" s="1327" t="s">
        <v>818</v>
      </c>
      <c r="G5" s="1328"/>
      <c r="H5" s="1328"/>
      <c r="I5" s="1328"/>
      <c r="J5" s="1328" t="s">
        <v>816</v>
      </c>
      <c r="K5" s="1328"/>
      <c r="L5" s="1328"/>
      <c r="M5" s="1329"/>
      <c r="N5" s="1330" t="s">
        <v>1109</v>
      </c>
    </row>
    <row r="6" spans="1:15" ht="39" customHeight="1" x14ac:dyDescent="0.2">
      <c r="A6" s="1326"/>
      <c r="B6" s="398" t="s">
        <v>406</v>
      </c>
      <c r="C6" s="398" t="s">
        <v>352</v>
      </c>
      <c r="D6" s="398" t="s">
        <v>351</v>
      </c>
      <c r="E6" s="398" t="s">
        <v>350</v>
      </c>
      <c r="F6" s="89" t="s">
        <v>406</v>
      </c>
      <c r="G6" s="89" t="s">
        <v>352</v>
      </c>
      <c r="H6" s="89" t="s">
        <v>351</v>
      </c>
      <c r="I6" s="89" t="s">
        <v>350</v>
      </c>
      <c r="J6" s="89" t="s">
        <v>406</v>
      </c>
      <c r="K6" s="89" t="s">
        <v>352</v>
      </c>
      <c r="L6" s="89" t="s">
        <v>351</v>
      </c>
      <c r="M6" s="89" t="s">
        <v>350</v>
      </c>
      <c r="N6" s="1331"/>
    </row>
    <row r="7" spans="1:15" ht="24.95" customHeight="1" thickBot="1" x14ac:dyDescent="0.25">
      <c r="A7" s="812" t="s">
        <v>793</v>
      </c>
      <c r="B7" s="198">
        <f>SUM(C7:E7)</f>
        <v>11639</v>
      </c>
      <c r="C7" s="177">
        <f>K7+G7</f>
        <v>28</v>
      </c>
      <c r="D7" s="177">
        <f>L7+H7</f>
        <v>428</v>
      </c>
      <c r="E7" s="177">
        <f>M7+I7</f>
        <v>11183</v>
      </c>
      <c r="F7" s="198">
        <f>I7+H7+G7</f>
        <v>9691</v>
      </c>
      <c r="G7" s="178">
        <v>17</v>
      </c>
      <c r="H7" s="178">
        <v>332</v>
      </c>
      <c r="I7" s="178">
        <v>9342</v>
      </c>
      <c r="J7" s="198">
        <f>M7+L7+K7</f>
        <v>1948</v>
      </c>
      <c r="K7" s="178">
        <v>11</v>
      </c>
      <c r="L7" s="178">
        <v>96</v>
      </c>
      <c r="M7" s="178">
        <v>1841</v>
      </c>
      <c r="N7" s="772" t="s">
        <v>40</v>
      </c>
    </row>
    <row r="8" spans="1:15" ht="24.95" customHeight="1" thickBot="1" x14ac:dyDescent="0.25">
      <c r="A8" s="813" t="s">
        <v>794</v>
      </c>
      <c r="B8" s="402">
        <f t="shared" ref="B8:B15" si="0">SUM(C8:E8)</f>
        <v>10216</v>
      </c>
      <c r="C8" s="754">
        <f t="shared" ref="C8:C15" si="1">K8+G8</f>
        <v>39</v>
      </c>
      <c r="D8" s="754">
        <f t="shared" ref="D8:D15" si="2">L8+H8</f>
        <v>338</v>
      </c>
      <c r="E8" s="754">
        <f t="shared" ref="E8:E15" si="3">M8+I8</f>
        <v>9839</v>
      </c>
      <c r="F8" s="402">
        <f t="shared" ref="F8:F15" si="4">I8+H8+G8</f>
        <v>6446</v>
      </c>
      <c r="G8" s="180">
        <v>17</v>
      </c>
      <c r="H8" s="180">
        <v>188</v>
      </c>
      <c r="I8" s="180">
        <v>6241</v>
      </c>
      <c r="J8" s="402">
        <f t="shared" ref="J8:J15" si="5">M8+L8+K8</f>
        <v>3770</v>
      </c>
      <c r="K8" s="180">
        <v>22</v>
      </c>
      <c r="L8" s="180">
        <v>150</v>
      </c>
      <c r="M8" s="180">
        <v>3598</v>
      </c>
      <c r="N8" s="774" t="s">
        <v>41</v>
      </c>
      <c r="O8" s="109"/>
    </row>
    <row r="9" spans="1:15" ht="24.95" customHeight="1" thickBot="1" x14ac:dyDescent="0.25">
      <c r="A9" s="812" t="s">
        <v>795</v>
      </c>
      <c r="B9" s="198">
        <f t="shared" si="0"/>
        <v>1383</v>
      </c>
      <c r="C9" s="177">
        <f t="shared" si="1"/>
        <v>13</v>
      </c>
      <c r="D9" s="177">
        <f t="shared" si="2"/>
        <v>66</v>
      </c>
      <c r="E9" s="177">
        <f t="shared" si="3"/>
        <v>1304</v>
      </c>
      <c r="F9" s="198">
        <f t="shared" si="4"/>
        <v>1144</v>
      </c>
      <c r="G9" s="181">
        <v>10</v>
      </c>
      <c r="H9" s="181">
        <v>50</v>
      </c>
      <c r="I9" s="181">
        <v>1084</v>
      </c>
      <c r="J9" s="198">
        <f t="shared" si="5"/>
        <v>239</v>
      </c>
      <c r="K9" s="181">
        <v>3</v>
      </c>
      <c r="L9" s="181">
        <v>16</v>
      </c>
      <c r="M9" s="181">
        <v>220</v>
      </c>
      <c r="N9" s="773" t="s">
        <v>42</v>
      </c>
    </row>
    <row r="10" spans="1:15" ht="24.95" customHeight="1" thickBot="1" x14ac:dyDescent="0.25">
      <c r="A10" s="813" t="s">
        <v>796</v>
      </c>
      <c r="B10" s="402">
        <f t="shared" si="0"/>
        <v>1658</v>
      </c>
      <c r="C10" s="754">
        <f t="shared" si="1"/>
        <v>4</v>
      </c>
      <c r="D10" s="754">
        <f t="shared" si="2"/>
        <v>64</v>
      </c>
      <c r="E10" s="754">
        <f t="shared" si="3"/>
        <v>1590</v>
      </c>
      <c r="F10" s="402">
        <f t="shared" si="4"/>
        <v>1036</v>
      </c>
      <c r="G10" s="180">
        <v>4</v>
      </c>
      <c r="H10" s="180">
        <v>38</v>
      </c>
      <c r="I10" s="180">
        <v>994</v>
      </c>
      <c r="J10" s="402">
        <f t="shared" si="5"/>
        <v>622</v>
      </c>
      <c r="K10" s="180">
        <v>0</v>
      </c>
      <c r="L10" s="180">
        <v>26</v>
      </c>
      <c r="M10" s="180">
        <v>596</v>
      </c>
      <c r="N10" s="774" t="s">
        <v>665</v>
      </c>
    </row>
    <row r="11" spans="1:15" ht="24.95" customHeight="1" thickBot="1" x14ac:dyDescent="0.25">
      <c r="A11" s="812" t="s">
        <v>797</v>
      </c>
      <c r="B11" s="198">
        <f t="shared" si="0"/>
        <v>1289</v>
      </c>
      <c r="C11" s="177">
        <f t="shared" si="1"/>
        <v>8</v>
      </c>
      <c r="D11" s="177">
        <f t="shared" si="2"/>
        <v>62</v>
      </c>
      <c r="E11" s="177">
        <f t="shared" si="3"/>
        <v>1219</v>
      </c>
      <c r="F11" s="198">
        <f t="shared" si="4"/>
        <v>986</v>
      </c>
      <c r="G11" s="181">
        <v>5</v>
      </c>
      <c r="H11" s="181">
        <v>46</v>
      </c>
      <c r="I11" s="181">
        <v>935</v>
      </c>
      <c r="J11" s="198">
        <f t="shared" si="5"/>
        <v>303</v>
      </c>
      <c r="K11" s="181">
        <v>3</v>
      </c>
      <c r="L11" s="181">
        <v>16</v>
      </c>
      <c r="M11" s="181">
        <v>284</v>
      </c>
      <c r="N11" s="773" t="s">
        <v>44</v>
      </c>
    </row>
    <row r="12" spans="1:15" ht="24.95" customHeight="1" thickBot="1" x14ac:dyDescent="0.25">
      <c r="A12" s="813" t="s">
        <v>798</v>
      </c>
      <c r="B12" s="402">
        <f t="shared" si="0"/>
        <v>151</v>
      </c>
      <c r="C12" s="754">
        <f t="shared" si="1"/>
        <v>0</v>
      </c>
      <c r="D12" s="754">
        <f t="shared" si="2"/>
        <v>8</v>
      </c>
      <c r="E12" s="754">
        <f t="shared" si="3"/>
        <v>143</v>
      </c>
      <c r="F12" s="402">
        <f t="shared" si="4"/>
        <v>89</v>
      </c>
      <c r="G12" s="180">
        <v>0</v>
      </c>
      <c r="H12" s="180">
        <v>6</v>
      </c>
      <c r="I12" s="180">
        <v>83</v>
      </c>
      <c r="J12" s="402">
        <f t="shared" si="5"/>
        <v>62</v>
      </c>
      <c r="K12" s="180">
        <v>0</v>
      </c>
      <c r="L12" s="180">
        <v>2</v>
      </c>
      <c r="M12" s="180">
        <v>60</v>
      </c>
      <c r="N12" s="774" t="s">
        <v>45</v>
      </c>
    </row>
    <row r="13" spans="1:15" ht="24.95" customHeight="1" thickBot="1" x14ac:dyDescent="0.25">
      <c r="A13" s="812" t="s">
        <v>799</v>
      </c>
      <c r="B13" s="198">
        <f t="shared" si="0"/>
        <v>575</v>
      </c>
      <c r="C13" s="177">
        <f t="shared" si="1"/>
        <v>0</v>
      </c>
      <c r="D13" s="177">
        <f t="shared" si="2"/>
        <v>14</v>
      </c>
      <c r="E13" s="177">
        <f t="shared" si="3"/>
        <v>561</v>
      </c>
      <c r="F13" s="198">
        <f t="shared" si="4"/>
        <v>192</v>
      </c>
      <c r="G13" s="181">
        <v>0</v>
      </c>
      <c r="H13" s="181">
        <v>2</v>
      </c>
      <c r="I13" s="181">
        <v>190</v>
      </c>
      <c r="J13" s="198">
        <f t="shared" si="5"/>
        <v>383</v>
      </c>
      <c r="K13" s="181">
        <v>0</v>
      </c>
      <c r="L13" s="181">
        <v>12</v>
      </c>
      <c r="M13" s="181">
        <v>371</v>
      </c>
      <c r="N13" s="773" t="s">
        <v>46</v>
      </c>
    </row>
    <row r="14" spans="1:15" ht="24.95" customHeight="1" thickBot="1" x14ac:dyDescent="0.25">
      <c r="A14" s="814" t="s">
        <v>800</v>
      </c>
      <c r="B14" s="402">
        <f t="shared" si="0"/>
        <v>1000</v>
      </c>
      <c r="C14" s="754">
        <f t="shared" si="1"/>
        <v>1</v>
      </c>
      <c r="D14" s="754">
        <f t="shared" si="2"/>
        <v>28</v>
      </c>
      <c r="E14" s="754">
        <f t="shared" si="3"/>
        <v>971</v>
      </c>
      <c r="F14" s="402">
        <f t="shared" si="4"/>
        <v>682</v>
      </c>
      <c r="G14" s="180">
        <v>1</v>
      </c>
      <c r="H14" s="180">
        <v>14</v>
      </c>
      <c r="I14" s="180">
        <v>667</v>
      </c>
      <c r="J14" s="402">
        <f t="shared" si="5"/>
        <v>318</v>
      </c>
      <c r="K14" s="180">
        <v>0</v>
      </c>
      <c r="L14" s="180">
        <v>14</v>
      </c>
      <c r="M14" s="180">
        <v>304</v>
      </c>
      <c r="N14" s="774" t="s">
        <v>669</v>
      </c>
    </row>
    <row r="15" spans="1:15" ht="24.95" customHeight="1" x14ac:dyDescent="0.2">
      <c r="A15" s="815" t="s">
        <v>807</v>
      </c>
      <c r="B15" s="757">
        <f t="shared" si="0"/>
        <v>158</v>
      </c>
      <c r="C15" s="758">
        <f t="shared" si="1"/>
        <v>0</v>
      </c>
      <c r="D15" s="758">
        <f t="shared" si="2"/>
        <v>6</v>
      </c>
      <c r="E15" s="758">
        <f t="shared" si="3"/>
        <v>152</v>
      </c>
      <c r="F15" s="211">
        <f t="shared" si="4"/>
        <v>0</v>
      </c>
      <c r="G15" s="185">
        <v>0</v>
      </c>
      <c r="H15" s="185">
        <v>0</v>
      </c>
      <c r="I15" s="185">
        <v>0</v>
      </c>
      <c r="J15" s="211">
        <f t="shared" si="5"/>
        <v>158</v>
      </c>
      <c r="K15" s="185">
        <v>0</v>
      </c>
      <c r="L15" s="185">
        <v>6</v>
      </c>
      <c r="M15" s="185">
        <v>152</v>
      </c>
      <c r="N15" s="775" t="s">
        <v>181</v>
      </c>
    </row>
    <row r="16" spans="1:15" ht="30" customHeight="1" x14ac:dyDescent="0.2">
      <c r="A16" s="816" t="s">
        <v>47</v>
      </c>
      <c r="B16" s="265">
        <f t="shared" ref="B16:L16" si="6">SUM(B7:B15)</f>
        <v>28069</v>
      </c>
      <c r="C16" s="265">
        <f t="shared" si="6"/>
        <v>93</v>
      </c>
      <c r="D16" s="265">
        <f t="shared" si="6"/>
        <v>1014</v>
      </c>
      <c r="E16" s="265">
        <f t="shared" si="6"/>
        <v>26962</v>
      </c>
      <c r="F16" s="265">
        <f t="shared" si="6"/>
        <v>20266</v>
      </c>
      <c r="G16" s="265">
        <f t="shared" si="6"/>
        <v>54</v>
      </c>
      <c r="H16" s="265">
        <f t="shared" si="6"/>
        <v>676</v>
      </c>
      <c r="I16" s="265">
        <f t="shared" si="6"/>
        <v>19536</v>
      </c>
      <c r="J16" s="265">
        <f t="shared" si="6"/>
        <v>7803</v>
      </c>
      <c r="K16" s="265">
        <f t="shared" si="6"/>
        <v>39</v>
      </c>
      <c r="L16" s="265">
        <f t="shared" si="6"/>
        <v>338</v>
      </c>
      <c r="M16" s="265">
        <f>SUM(M7:M15)</f>
        <v>7426</v>
      </c>
      <c r="N16" s="811" t="s">
        <v>48</v>
      </c>
    </row>
    <row r="17" ht="16.5" customHeight="1" x14ac:dyDescent="0.25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36"/>
  <sheetViews>
    <sheetView view="pageBreakPreview" zoomScaleNormal="100" zoomScaleSheetLayoutView="100" workbookViewId="0">
      <selection activeCell="G33" sqref="G33"/>
    </sheetView>
  </sheetViews>
  <sheetFormatPr defaultRowHeight="15" x14ac:dyDescent="0.25"/>
  <cols>
    <col min="1" max="1" width="20" style="47" customWidth="1"/>
    <col min="2" max="2" width="9" style="49" customWidth="1"/>
    <col min="3" max="10" width="8.7109375" style="47" customWidth="1"/>
    <col min="11" max="11" width="8.28515625" style="47" customWidth="1"/>
    <col min="12" max="12" width="9.7109375" style="47" customWidth="1"/>
    <col min="13" max="13" width="20" style="47" customWidth="1"/>
    <col min="14" max="256" width="9.140625" style="29"/>
    <col min="257" max="257" width="23.28515625" style="29" bestFit="1" customWidth="1"/>
    <col min="258" max="258" width="7.7109375" style="29" customWidth="1"/>
    <col min="259" max="267" width="8.7109375" style="29" customWidth="1"/>
    <col min="268" max="268" width="7.7109375" style="29" customWidth="1"/>
    <col min="269" max="269" width="20.28515625" style="29" bestFit="1" customWidth="1"/>
    <col min="270" max="512" width="9.140625" style="29"/>
    <col min="513" max="513" width="23.28515625" style="29" bestFit="1" customWidth="1"/>
    <col min="514" max="514" width="7.7109375" style="29" customWidth="1"/>
    <col min="515" max="523" width="8.7109375" style="29" customWidth="1"/>
    <col min="524" max="524" width="7.7109375" style="29" customWidth="1"/>
    <col min="525" max="525" width="20.28515625" style="29" bestFit="1" customWidth="1"/>
    <col min="526" max="768" width="9.140625" style="29"/>
    <col min="769" max="769" width="23.28515625" style="29" bestFit="1" customWidth="1"/>
    <col min="770" max="770" width="7.7109375" style="29" customWidth="1"/>
    <col min="771" max="779" width="8.7109375" style="29" customWidth="1"/>
    <col min="780" max="780" width="7.7109375" style="29" customWidth="1"/>
    <col min="781" max="781" width="20.28515625" style="29" bestFit="1" customWidth="1"/>
    <col min="782" max="1024" width="9.140625" style="29"/>
    <col min="1025" max="1025" width="23.28515625" style="29" bestFit="1" customWidth="1"/>
    <col min="1026" max="1026" width="7.7109375" style="29" customWidth="1"/>
    <col min="1027" max="1035" width="8.7109375" style="29" customWidth="1"/>
    <col min="1036" max="1036" width="7.7109375" style="29" customWidth="1"/>
    <col min="1037" max="1037" width="20.28515625" style="29" bestFit="1" customWidth="1"/>
    <col min="1038" max="1280" width="9.140625" style="29"/>
    <col min="1281" max="1281" width="23.28515625" style="29" bestFit="1" customWidth="1"/>
    <col min="1282" max="1282" width="7.7109375" style="29" customWidth="1"/>
    <col min="1283" max="1291" width="8.7109375" style="29" customWidth="1"/>
    <col min="1292" max="1292" width="7.7109375" style="29" customWidth="1"/>
    <col min="1293" max="1293" width="20.28515625" style="29" bestFit="1" customWidth="1"/>
    <col min="1294" max="1536" width="9.140625" style="29"/>
    <col min="1537" max="1537" width="23.28515625" style="29" bestFit="1" customWidth="1"/>
    <col min="1538" max="1538" width="7.7109375" style="29" customWidth="1"/>
    <col min="1539" max="1547" width="8.7109375" style="29" customWidth="1"/>
    <col min="1548" max="1548" width="7.7109375" style="29" customWidth="1"/>
    <col min="1549" max="1549" width="20.28515625" style="29" bestFit="1" customWidth="1"/>
    <col min="1550" max="1792" width="9.140625" style="29"/>
    <col min="1793" max="1793" width="23.28515625" style="29" bestFit="1" customWidth="1"/>
    <col min="1794" max="1794" width="7.7109375" style="29" customWidth="1"/>
    <col min="1795" max="1803" width="8.7109375" style="29" customWidth="1"/>
    <col min="1804" max="1804" width="7.7109375" style="29" customWidth="1"/>
    <col min="1805" max="1805" width="20.28515625" style="29" bestFit="1" customWidth="1"/>
    <col min="1806" max="2048" width="9.140625" style="29"/>
    <col min="2049" max="2049" width="23.28515625" style="29" bestFit="1" customWidth="1"/>
    <col min="2050" max="2050" width="7.7109375" style="29" customWidth="1"/>
    <col min="2051" max="2059" width="8.7109375" style="29" customWidth="1"/>
    <col min="2060" max="2060" width="7.7109375" style="29" customWidth="1"/>
    <col min="2061" max="2061" width="20.28515625" style="29" bestFit="1" customWidth="1"/>
    <col min="2062" max="2304" width="9.140625" style="29"/>
    <col min="2305" max="2305" width="23.28515625" style="29" bestFit="1" customWidth="1"/>
    <col min="2306" max="2306" width="7.7109375" style="29" customWidth="1"/>
    <col min="2307" max="2315" width="8.7109375" style="29" customWidth="1"/>
    <col min="2316" max="2316" width="7.7109375" style="29" customWidth="1"/>
    <col min="2317" max="2317" width="20.28515625" style="29" bestFit="1" customWidth="1"/>
    <col min="2318" max="2560" width="9.140625" style="29"/>
    <col min="2561" max="2561" width="23.28515625" style="29" bestFit="1" customWidth="1"/>
    <col min="2562" max="2562" width="7.7109375" style="29" customWidth="1"/>
    <col min="2563" max="2571" width="8.7109375" style="29" customWidth="1"/>
    <col min="2572" max="2572" width="7.7109375" style="29" customWidth="1"/>
    <col min="2573" max="2573" width="20.28515625" style="29" bestFit="1" customWidth="1"/>
    <col min="2574" max="2816" width="9.140625" style="29"/>
    <col min="2817" max="2817" width="23.28515625" style="29" bestFit="1" customWidth="1"/>
    <col min="2818" max="2818" width="7.7109375" style="29" customWidth="1"/>
    <col min="2819" max="2827" width="8.7109375" style="29" customWidth="1"/>
    <col min="2828" max="2828" width="7.7109375" style="29" customWidth="1"/>
    <col min="2829" max="2829" width="20.28515625" style="29" bestFit="1" customWidth="1"/>
    <col min="2830" max="3072" width="9.140625" style="29"/>
    <col min="3073" max="3073" width="23.28515625" style="29" bestFit="1" customWidth="1"/>
    <col min="3074" max="3074" width="7.7109375" style="29" customWidth="1"/>
    <col min="3075" max="3083" width="8.7109375" style="29" customWidth="1"/>
    <col min="3084" max="3084" width="7.7109375" style="29" customWidth="1"/>
    <col min="3085" max="3085" width="20.28515625" style="29" bestFit="1" customWidth="1"/>
    <col min="3086" max="3328" width="9.140625" style="29"/>
    <col min="3329" max="3329" width="23.28515625" style="29" bestFit="1" customWidth="1"/>
    <col min="3330" max="3330" width="7.7109375" style="29" customWidth="1"/>
    <col min="3331" max="3339" width="8.7109375" style="29" customWidth="1"/>
    <col min="3340" max="3340" width="7.7109375" style="29" customWidth="1"/>
    <col min="3341" max="3341" width="20.28515625" style="29" bestFit="1" customWidth="1"/>
    <col min="3342" max="3584" width="9.140625" style="29"/>
    <col min="3585" max="3585" width="23.28515625" style="29" bestFit="1" customWidth="1"/>
    <col min="3586" max="3586" width="7.7109375" style="29" customWidth="1"/>
    <col min="3587" max="3595" width="8.7109375" style="29" customWidth="1"/>
    <col min="3596" max="3596" width="7.7109375" style="29" customWidth="1"/>
    <col min="3597" max="3597" width="20.28515625" style="29" bestFit="1" customWidth="1"/>
    <col min="3598" max="3840" width="9.140625" style="29"/>
    <col min="3841" max="3841" width="23.28515625" style="29" bestFit="1" customWidth="1"/>
    <col min="3842" max="3842" width="7.7109375" style="29" customWidth="1"/>
    <col min="3843" max="3851" width="8.7109375" style="29" customWidth="1"/>
    <col min="3852" max="3852" width="7.7109375" style="29" customWidth="1"/>
    <col min="3853" max="3853" width="20.28515625" style="29" bestFit="1" customWidth="1"/>
    <col min="3854" max="4096" width="9.140625" style="29"/>
    <col min="4097" max="4097" width="23.28515625" style="29" bestFit="1" customWidth="1"/>
    <col min="4098" max="4098" width="7.7109375" style="29" customWidth="1"/>
    <col min="4099" max="4107" width="8.7109375" style="29" customWidth="1"/>
    <col min="4108" max="4108" width="7.7109375" style="29" customWidth="1"/>
    <col min="4109" max="4109" width="20.28515625" style="29" bestFit="1" customWidth="1"/>
    <col min="4110" max="4352" width="9.140625" style="29"/>
    <col min="4353" max="4353" width="23.28515625" style="29" bestFit="1" customWidth="1"/>
    <col min="4354" max="4354" width="7.7109375" style="29" customWidth="1"/>
    <col min="4355" max="4363" width="8.7109375" style="29" customWidth="1"/>
    <col min="4364" max="4364" width="7.7109375" style="29" customWidth="1"/>
    <col min="4365" max="4365" width="20.28515625" style="29" bestFit="1" customWidth="1"/>
    <col min="4366" max="4608" width="9.140625" style="29"/>
    <col min="4609" max="4609" width="23.28515625" style="29" bestFit="1" customWidth="1"/>
    <col min="4610" max="4610" width="7.7109375" style="29" customWidth="1"/>
    <col min="4611" max="4619" width="8.7109375" style="29" customWidth="1"/>
    <col min="4620" max="4620" width="7.7109375" style="29" customWidth="1"/>
    <col min="4621" max="4621" width="20.28515625" style="29" bestFit="1" customWidth="1"/>
    <col min="4622" max="4864" width="9.140625" style="29"/>
    <col min="4865" max="4865" width="23.28515625" style="29" bestFit="1" customWidth="1"/>
    <col min="4866" max="4866" width="7.7109375" style="29" customWidth="1"/>
    <col min="4867" max="4875" width="8.7109375" style="29" customWidth="1"/>
    <col min="4876" max="4876" width="7.7109375" style="29" customWidth="1"/>
    <col min="4877" max="4877" width="20.28515625" style="29" bestFit="1" customWidth="1"/>
    <col min="4878" max="5120" width="9.140625" style="29"/>
    <col min="5121" max="5121" width="23.28515625" style="29" bestFit="1" customWidth="1"/>
    <col min="5122" max="5122" width="7.7109375" style="29" customWidth="1"/>
    <col min="5123" max="5131" width="8.7109375" style="29" customWidth="1"/>
    <col min="5132" max="5132" width="7.7109375" style="29" customWidth="1"/>
    <col min="5133" max="5133" width="20.28515625" style="29" bestFit="1" customWidth="1"/>
    <col min="5134" max="5376" width="9.140625" style="29"/>
    <col min="5377" max="5377" width="23.28515625" style="29" bestFit="1" customWidth="1"/>
    <col min="5378" max="5378" width="7.7109375" style="29" customWidth="1"/>
    <col min="5379" max="5387" width="8.7109375" style="29" customWidth="1"/>
    <col min="5388" max="5388" width="7.7109375" style="29" customWidth="1"/>
    <col min="5389" max="5389" width="20.28515625" style="29" bestFit="1" customWidth="1"/>
    <col min="5390" max="5632" width="9.140625" style="29"/>
    <col min="5633" max="5633" width="23.28515625" style="29" bestFit="1" customWidth="1"/>
    <col min="5634" max="5634" width="7.7109375" style="29" customWidth="1"/>
    <col min="5635" max="5643" width="8.7109375" style="29" customWidth="1"/>
    <col min="5644" max="5644" width="7.7109375" style="29" customWidth="1"/>
    <col min="5645" max="5645" width="20.28515625" style="29" bestFit="1" customWidth="1"/>
    <col min="5646" max="5888" width="9.140625" style="29"/>
    <col min="5889" max="5889" width="23.28515625" style="29" bestFit="1" customWidth="1"/>
    <col min="5890" max="5890" width="7.7109375" style="29" customWidth="1"/>
    <col min="5891" max="5899" width="8.7109375" style="29" customWidth="1"/>
    <col min="5900" max="5900" width="7.7109375" style="29" customWidth="1"/>
    <col min="5901" max="5901" width="20.28515625" style="29" bestFit="1" customWidth="1"/>
    <col min="5902" max="6144" width="9.140625" style="29"/>
    <col min="6145" max="6145" width="23.28515625" style="29" bestFit="1" customWidth="1"/>
    <col min="6146" max="6146" width="7.7109375" style="29" customWidth="1"/>
    <col min="6147" max="6155" width="8.7109375" style="29" customWidth="1"/>
    <col min="6156" max="6156" width="7.7109375" style="29" customWidth="1"/>
    <col min="6157" max="6157" width="20.28515625" style="29" bestFit="1" customWidth="1"/>
    <col min="6158" max="6400" width="9.140625" style="29"/>
    <col min="6401" max="6401" width="23.28515625" style="29" bestFit="1" customWidth="1"/>
    <col min="6402" max="6402" width="7.7109375" style="29" customWidth="1"/>
    <col min="6403" max="6411" width="8.7109375" style="29" customWidth="1"/>
    <col min="6412" max="6412" width="7.7109375" style="29" customWidth="1"/>
    <col min="6413" max="6413" width="20.28515625" style="29" bestFit="1" customWidth="1"/>
    <col min="6414" max="6656" width="9.140625" style="29"/>
    <col min="6657" max="6657" width="23.28515625" style="29" bestFit="1" customWidth="1"/>
    <col min="6658" max="6658" width="7.7109375" style="29" customWidth="1"/>
    <col min="6659" max="6667" width="8.7109375" style="29" customWidth="1"/>
    <col min="6668" max="6668" width="7.7109375" style="29" customWidth="1"/>
    <col min="6669" max="6669" width="20.28515625" style="29" bestFit="1" customWidth="1"/>
    <col min="6670" max="6912" width="9.140625" style="29"/>
    <col min="6913" max="6913" width="23.28515625" style="29" bestFit="1" customWidth="1"/>
    <col min="6914" max="6914" width="7.7109375" style="29" customWidth="1"/>
    <col min="6915" max="6923" width="8.7109375" style="29" customWidth="1"/>
    <col min="6924" max="6924" width="7.7109375" style="29" customWidth="1"/>
    <col min="6925" max="6925" width="20.28515625" style="29" bestFit="1" customWidth="1"/>
    <col min="6926" max="7168" width="9.140625" style="29"/>
    <col min="7169" max="7169" width="23.28515625" style="29" bestFit="1" customWidth="1"/>
    <col min="7170" max="7170" width="7.7109375" style="29" customWidth="1"/>
    <col min="7171" max="7179" width="8.7109375" style="29" customWidth="1"/>
    <col min="7180" max="7180" width="7.7109375" style="29" customWidth="1"/>
    <col min="7181" max="7181" width="20.28515625" style="29" bestFit="1" customWidth="1"/>
    <col min="7182" max="7424" width="9.140625" style="29"/>
    <col min="7425" max="7425" width="23.28515625" style="29" bestFit="1" customWidth="1"/>
    <col min="7426" max="7426" width="7.7109375" style="29" customWidth="1"/>
    <col min="7427" max="7435" width="8.7109375" style="29" customWidth="1"/>
    <col min="7436" max="7436" width="7.7109375" style="29" customWidth="1"/>
    <col min="7437" max="7437" width="20.28515625" style="29" bestFit="1" customWidth="1"/>
    <col min="7438" max="7680" width="9.140625" style="29"/>
    <col min="7681" max="7681" width="23.28515625" style="29" bestFit="1" customWidth="1"/>
    <col min="7682" max="7682" width="7.7109375" style="29" customWidth="1"/>
    <col min="7683" max="7691" width="8.7109375" style="29" customWidth="1"/>
    <col min="7692" max="7692" width="7.7109375" style="29" customWidth="1"/>
    <col min="7693" max="7693" width="20.28515625" style="29" bestFit="1" customWidth="1"/>
    <col min="7694" max="7936" width="9.140625" style="29"/>
    <col min="7937" max="7937" width="23.28515625" style="29" bestFit="1" customWidth="1"/>
    <col min="7938" max="7938" width="7.7109375" style="29" customWidth="1"/>
    <col min="7939" max="7947" width="8.7109375" style="29" customWidth="1"/>
    <col min="7948" max="7948" width="7.7109375" style="29" customWidth="1"/>
    <col min="7949" max="7949" width="20.28515625" style="29" bestFit="1" customWidth="1"/>
    <col min="7950" max="8192" width="9.140625" style="29"/>
    <col min="8193" max="8193" width="23.28515625" style="29" bestFit="1" customWidth="1"/>
    <col min="8194" max="8194" width="7.7109375" style="29" customWidth="1"/>
    <col min="8195" max="8203" width="8.7109375" style="29" customWidth="1"/>
    <col min="8204" max="8204" width="7.7109375" style="29" customWidth="1"/>
    <col min="8205" max="8205" width="20.28515625" style="29" bestFit="1" customWidth="1"/>
    <col min="8206" max="8448" width="9.140625" style="29"/>
    <col min="8449" max="8449" width="23.28515625" style="29" bestFit="1" customWidth="1"/>
    <col min="8450" max="8450" width="7.7109375" style="29" customWidth="1"/>
    <col min="8451" max="8459" width="8.7109375" style="29" customWidth="1"/>
    <col min="8460" max="8460" width="7.7109375" style="29" customWidth="1"/>
    <col min="8461" max="8461" width="20.28515625" style="29" bestFit="1" customWidth="1"/>
    <col min="8462" max="8704" width="9.140625" style="29"/>
    <col min="8705" max="8705" width="23.28515625" style="29" bestFit="1" customWidth="1"/>
    <col min="8706" max="8706" width="7.7109375" style="29" customWidth="1"/>
    <col min="8707" max="8715" width="8.7109375" style="29" customWidth="1"/>
    <col min="8716" max="8716" width="7.7109375" style="29" customWidth="1"/>
    <col min="8717" max="8717" width="20.28515625" style="29" bestFit="1" customWidth="1"/>
    <col min="8718" max="8960" width="9.140625" style="29"/>
    <col min="8961" max="8961" width="23.28515625" style="29" bestFit="1" customWidth="1"/>
    <col min="8962" max="8962" width="7.7109375" style="29" customWidth="1"/>
    <col min="8963" max="8971" width="8.7109375" style="29" customWidth="1"/>
    <col min="8972" max="8972" width="7.7109375" style="29" customWidth="1"/>
    <col min="8973" max="8973" width="20.28515625" style="29" bestFit="1" customWidth="1"/>
    <col min="8974" max="9216" width="9.140625" style="29"/>
    <col min="9217" max="9217" width="23.28515625" style="29" bestFit="1" customWidth="1"/>
    <col min="9218" max="9218" width="7.7109375" style="29" customWidth="1"/>
    <col min="9219" max="9227" width="8.7109375" style="29" customWidth="1"/>
    <col min="9228" max="9228" width="7.7109375" style="29" customWidth="1"/>
    <col min="9229" max="9229" width="20.28515625" style="29" bestFit="1" customWidth="1"/>
    <col min="9230" max="9472" width="9.140625" style="29"/>
    <col min="9473" max="9473" width="23.28515625" style="29" bestFit="1" customWidth="1"/>
    <col min="9474" max="9474" width="7.7109375" style="29" customWidth="1"/>
    <col min="9475" max="9483" width="8.7109375" style="29" customWidth="1"/>
    <col min="9484" max="9484" width="7.7109375" style="29" customWidth="1"/>
    <col min="9485" max="9485" width="20.28515625" style="29" bestFit="1" customWidth="1"/>
    <col min="9486" max="9728" width="9.140625" style="29"/>
    <col min="9729" max="9729" width="23.28515625" style="29" bestFit="1" customWidth="1"/>
    <col min="9730" max="9730" width="7.7109375" style="29" customWidth="1"/>
    <col min="9731" max="9739" width="8.7109375" style="29" customWidth="1"/>
    <col min="9740" max="9740" width="7.7109375" style="29" customWidth="1"/>
    <col min="9741" max="9741" width="20.28515625" style="29" bestFit="1" customWidth="1"/>
    <col min="9742" max="9984" width="9.140625" style="29"/>
    <col min="9985" max="9985" width="23.28515625" style="29" bestFit="1" customWidth="1"/>
    <col min="9986" max="9986" width="7.7109375" style="29" customWidth="1"/>
    <col min="9987" max="9995" width="8.7109375" style="29" customWidth="1"/>
    <col min="9996" max="9996" width="7.7109375" style="29" customWidth="1"/>
    <col min="9997" max="9997" width="20.28515625" style="29" bestFit="1" customWidth="1"/>
    <col min="9998" max="10240" width="9.140625" style="29"/>
    <col min="10241" max="10241" width="23.28515625" style="29" bestFit="1" customWidth="1"/>
    <col min="10242" max="10242" width="7.7109375" style="29" customWidth="1"/>
    <col min="10243" max="10251" width="8.7109375" style="29" customWidth="1"/>
    <col min="10252" max="10252" width="7.7109375" style="29" customWidth="1"/>
    <col min="10253" max="10253" width="20.28515625" style="29" bestFit="1" customWidth="1"/>
    <col min="10254" max="10496" width="9.140625" style="29"/>
    <col min="10497" max="10497" width="23.28515625" style="29" bestFit="1" customWidth="1"/>
    <col min="10498" max="10498" width="7.7109375" style="29" customWidth="1"/>
    <col min="10499" max="10507" width="8.7109375" style="29" customWidth="1"/>
    <col min="10508" max="10508" width="7.7109375" style="29" customWidth="1"/>
    <col min="10509" max="10509" width="20.28515625" style="29" bestFit="1" customWidth="1"/>
    <col min="10510" max="10752" width="9.140625" style="29"/>
    <col min="10753" max="10753" width="23.28515625" style="29" bestFit="1" customWidth="1"/>
    <col min="10754" max="10754" width="7.7109375" style="29" customWidth="1"/>
    <col min="10755" max="10763" width="8.7109375" style="29" customWidth="1"/>
    <col min="10764" max="10764" width="7.7109375" style="29" customWidth="1"/>
    <col min="10765" max="10765" width="20.28515625" style="29" bestFit="1" customWidth="1"/>
    <col min="10766" max="11008" width="9.140625" style="29"/>
    <col min="11009" max="11009" width="23.28515625" style="29" bestFit="1" customWidth="1"/>
    <col min="11010" max="11010" width="7.7109375" style="29" customWidth="1"/>
    <col min="11011" max="11019" width="8.7109375" style="29" customWidth="1"/>
    <col min="11020" max="11020" width="7.7109375" style="29" customWidth="1"/>
    <col min="11021" max="11021" width="20.28515625" style="29" bestFit="1" customWidth="1"/>
    <col min="11022" max="11264" width="9.140625" style="29"/>
    <col min="11265" max="11265" width="23.28515625" style="29" bestFit="1" customWidth="1"/>
    <col min="11266" max="11266" width="7.7109375" style="29" customWidth="1"/>
    <col min="11267" max="11275" width="8.7109375" style="29" customWidth="1"/>
    <col min="11276" max="11276" width="7.7109375" style="29" customWidth="1"/>
    <col min="11277" max="11277" width="20.28515625" style="29" bestFit="1" customWidth="1"/>
    <col min="11278" max="11520" width="9.140625" style="29"/>
    <col min="11521" max="11521" width="23.28515625" style="29" bestFit="1" customWidth="1"/>
    <col min="11522" max="11522" width="7.7109375" style="29" customWidth="1"/>
    <col min="11523" max="11531" width="8.7109375" style="29" customWidth="1"/>
    <col min="11532" max="11532" width="7.7109375" style="29" customWidth="1"/>
    <col min="11533" max="11533" width="20.28515625" style="29" bestFit="1" customWidth="1"/>
    <col min="11534" max="11776" width="9.140625" style="29"/>
    <col min="11777" max="11777" width="23.28515625" style="29" bestFit="1" customWidth="1"/>
    <col min="11778" max="11778" width="7.7109375" style="29" customWidth="1"/>
    <col min="11779" max="11787" width="8.7109375" style="29" customWidth="1"/>
    <col min="11788" max="11788" width="7.7109375" style="29" customWidth="1"/>
    <col min="11789" max="11789" width="20.28515625" style="29" bestFit="1" customWidth="1"/>
    <col min="11790" max="12032" width="9.140625" style="29"/>
    <col min="12033" max="12033" width="23.28515625" style="29" bestFit="1" customWidth="1"/>
    <col min="12034" max="12034" width="7.7109375" style="29" customWidth="1"/>
    <col min="12035" max="12043" width="8.7109375" style="29" customWidth="1"/>
    <col min="12044" max="12044" width="7.7109375" style="29" customWidth="1"/>
    <col min="12045" max="12045" width="20.28515625" style="29" bestFit="1" customWidth="1"/>
    <col min="12046" max="12288" width="9.140625" style="29"/>
    <col min="12289" max="12289" width="23.28515625" style="29" bestFit="1" customWidth="1"/>
    <col min="12290" max="12290" width="7.7109375" style="29" customWidth="1"/>
    <col min="12291" max="12299" width="8.7109375" style="29" customWidth="1"/>
    <col min="12300" max="12300" width="7.7109375" style="29" customWidth="1"/>
    <col min="12301" max="12301" width="20.28515625" style="29" bestFit="1" customWidth="1"/>
    <col min="12302" max="12544" width="9.140625" style="29"/>
    <col min="12545" max="12545" width="23.28515625" style="29" bestFit="1" customWidth="1"/>
    <col min="12546" max="12546" width="7.7109375" style="29" customWidth="1"/>
    <col min="12547" max="12555" width="8.7109375" style="29" customWidth="1"/>
    <col min="12556" max="12556" width="7.7109375" style="29" customWidth="1"/>
    <col min="12557" max="12557" width="20.28515625" style="29" bestFit="1" customWidth="1"/>
    <col min="12558" max="12800" width="9.140625" style="29"/>
    <col min="12801" max="12801" width="23.28515625" style="29" bestFit="1" customWidth="1"/>
    <col min="12802" max="12802" width="7.7109375" style="29" customWidth="1"/>
    <col min="12803" max="12811" width="8.7109375" style="29" customWidth="1"/>
    <col min="12812" max="12812" width="7.7109375" style="29" customWidth="1"/>
    <col min="12813" max="12813" width="20.28515625" style="29" bestFit="1" customWidth="1"/>
    <col min="12814" max="13056" width="9.140625" style="29"/>
    <col min="13057" max="13057" width="23.28515625" style="29" bestFit="1" customWidth="1"/>
    <col min="13058" max="13058" width="7.7109375" style="29" customWidth="1"/>
    <col min="13059" max="13067" width="8.7109375" style="29" customWidth="1"/>
    <col min="13068" max="13068" width="7.7109375" style="29" customWidth="1"/>
    <col min="13069" max="13069" width="20.28515625" style="29" bestFit="1" customWidth="1"/>
    <col min="13070" max="13312" width="9.140625" style="29"/>
    <col min="13313" max="13313" width="23.28515625" style="29" bestFit="1" customWidth="1"/>
    <col min="13314" max="13314" width="7.7109375" style="29" customWidth="1"/>
    <col min="13315" max="13323" width="8.7109375" style="29" customWidth="1"/>
    <col min="13324" max="13324" width="7.7109375" style="29" customWidth="1"/>
    <col min="13325" max="13325" width="20.28515625" style="29" bestFit="1" customWidth="1"/>
    <col min="13326" max="13568" width="9.140625" style="29"/>
    <col min="13569" max="13569" width="23.28515625" style="29" bestFit="1" customWidth="1"/>
    <col min="13570" max="13570" width="7.7109375" style="29" customWidth="1"/>
    <col min="13571" max="13579" width="8.7109375" style="29" customWidth="1"/>
    <col min="13580" max="13580" width="7.7109375" style="29" customWidth="1"/>
    <col min="13581" max="13581" width="20.28515625" style="29" bestFit="1" customWidth="1"/>
    <col min="13582" max="13824" width="9.140625" style="29"/>
    <col min="13825" max="13825" width="23.28515625" style="29" bestFit="1" customWidth="1"/>
    <col min="13826" max="13826" width="7.7109375" style="29" customWidth="1"/>
    <col min="13827" max="13835" width="8.7109375" style="29" customWidth="1"/>
    <col min="13836" max="13836" width="7.7109375" style="29" customWidth="1"/>
    <col min="13837" max="13837" width="20.28515625" style="29" bestFit="1" customWidth="1"/>
    <col min="13838" max="14080" width="9.140625" style="29"/>
    <col min="14081" max="14081" width="23.28515625" style="29" bestFit="1" customWidth="1"/>
    <col min="14082" max="14082" width="7.7109375" style="29" customWidth="1"/>
    <col min="14083" max="14091" width="8.7109375" style="29" customWidth="1"/>
    <col min="14092" max="14092" width="7.7109375" style="29" customWidth="1"/>
    <col min="14093" max="14093" width="20.28515625" style="29" bestFit="1" customWidth="1"/>
    <col min="14094" max="14336" width="9.140625" style="29"/>
    <col min="14337" max="14337" width="23.28515625" style="29" bestFit="1" customWidth="1"/>
    <col min="14338" max="14338" width="7.7109375" style="29" customWidth="1"/>
    <col min="14339" max="14347" width="8.7109375" style="29" customWidth="1"/>
    <col min="14348" max="14348" width="7.7109375" style="29" customWidth="1"/>
    <col min="14349" max="14349" width="20.28515625" style="29" bestFit="1" customWidth="1"/>
    <col min="14350" max="14592" width="9.140625" style="29"/>
    <col min="14593" max="14593" width="23.28515625" style="29" bestFit="1" customWidth="1"/>
    <col min="14594" max="14594" width="7.7109375" style="29" customWidth="1"/>
    <col min="14595" max="14603" width="8.7109375" style="29" customWidth="1"/>
    <col min="14604" max="14604" width="7.7109375" style="29" customWidth="1"/>
    <col min="14605" max="14605" width="20.28515625" style="29" bestFit="1" customWidth="1"/>
    <col min="14606" max="14848" width="9.140625" style="29"/>
    <col min="14849" max="14849" width="23.28515625" style="29" bestFit="1" customWidth="1"/>
    <col min="14850" max="14850" width="7.7109375" style="29" customWidth="1"/>
    <col min="14851" max="14859" width="8.7109375" style="29" customWidth="1"/>
    <col min="14860" max="14860" width="7.7109375" style="29" customWidth="1"/>
    <col min="14861" max="14861" width="20.28515625" style="29" bestFit="1" customWidth="1"/>
    <col min="14862" max="15104" width="9.140625" style="29"/>
    <col min="15105" max="15105" width="23.28515625" style="29" bestFit="1" customWidth="1"/>
    <col min="15106" max="15106" width="7.7109375" style="29" customWidth="1"/>
    <col min="15107" max="15115" width="8.7109375" style="29" customWidth="1"/>
    <col min="15116" max="15116" width="7.7109375" style="29" customWidth="1"/>
    <col min="15117" max="15117" width="20.28515625" style="29" bestFit="1" customWidth="1"/>
    <col min="15118" max="15360" width="9.140625" style="29"/>
    <col min="15361" max="15361" width="23.28515625" style="29" bestFit="1" customWidth="1"/>
    <col min="15362" max="15362" width="7.7109375" style="29" customWidth="1"/>
    <col min="15363" max="15371" width="8.7109375" style="29" customWidth="1"/>
    <col min="15372" max="15372" width="7.7109375" style="29" customWidth="1"/>
    <col min="15373" max="15373" width="20.28515625" style="29" bestFit="1" customWidth="1"/>
    <col min="15374" max="15616" width="9.140625" style="29"/>
    <col min="15617" max="15617" width="23.28515625" style="29" bestFit="1" customWidth="1"/>
    <col min="15618" max="15618" width="7.7109375" style="29" customWidth="1"/>
    <col min="15619" max="15627" width="8.7109375" style="29" customWidth="1"/>
    <col min="15628" max="15628" width="7.7109375" style="29" customWidth="1"/>
    <col min="15629" max="15629" width="20.28515625" style="29" bestFit="1" customWidth="1"/>
    <col min="15630" max="15872" width="9.140625" style="29"/>
    <col min="15873" max="15873" width="23.28515625" style="29" bestFit="1" customWidth="1"/>
    <col min="15874" max="15874" width="7.7109375" style="29" customWidth="1"/>
    <col min="15875" max="15883" width="8.7109375" style="29" customWidth="1"/>
    <col min="15884" max="15884" width="7.7109375" style="29" customWidth="1"/>
    <col min="15885" max="15885" width="20.28515625" style="29" bestFit="1" customWidth="1"/>
    <col min="15886" max="16128" width="9.140625" style="29"/>
    <col min="16129" max="16129" width="23.28515625" style="29" bestFit="1" customWidth="1"/>
    <col min="16130" max="16130" width="7.7109375" style="29" customWidth="1"/>
    <col min="16131" max="16139" width="8.7109375" style="29" customWidth="1"/>
    <col min="16140" max="16140" width="7.7109375" style="29" customWidth="1"/>
    <col min="16141" max="16141" width="20.28515625" style="29" bestFit="1" customWidth="1"/>
    <col min="16142" max="16384" width="9.140625" style="29"/>
  </cols>
  <sheetData>
    <row r="1" spans="1:13" ht="27" customHeight="1" x14ac:dyDescent="0.5">
      <c r="A1" s="1323" t="s">
        <v>977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13" ht="34.5" customHeight="1" x14ac:dyDescent="0.25">
      <c r="A2" s="1324" t="s">
        <v>1001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13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13" s="1010" customFormat="1" ht="16.5" x14ac:dyDescent="0.3">
      <c r="A4" s="1007" t="s">
        <v>956</v>
      </c>
      <c r="B4" s="985"/>
      <c r="C4" s="339"/>
      <c r="D4" s="339"/>
      <c r="E4" s="339"/>
      <c r="F4" s="339"/>
      <c r="G4" s="339"/>
      <c r="H4" s="339"/>
      <c r="I4" s="339"/>
      <c r="J4" s="339"/>
      <c r="K4" s="339"/>
      <c r="L4" s="331"/>
      <c r="M4" s="1009" t="s">
        <v>187</v>
      </c>
    </row>
    <row r="5" spans="1:13" ht="24.75" customHeight="1" thickBot="1" x14ac:dyDescent="0.25">
      <c r="A5" s="1334" t="s">
        <v>94</v>
      </c>
      <c r="B5" s="1336" t="s">
        <v>1002</v>
      </c>
      <c r="C5" s="1338" t="s">
        <v>819</v>
      </c>
      <c r="D5" s="1338"/>
      <c r="E5" s="1338"/>
      <c r="F5" s="1339" t="s">
        <v>820</v>
      </c>
      <c r="G5" s="1339"/>
      <c r="H5" s="1339"/>
      <c r="I5" s="1339" t="s">
        <v>816</v>
      </c>
      <c r="J5" s="1339"/>
      <c r="K5" s="1339"/>
      <c r="L5" s="1340" t="s">
        <v>188</v>
      </c>
      <c r="M5" s="1342" t="s">
        <v>183</v>
      </c>
    </row>
    <row r="6" spans="1:13" ht="30" customHeight="1" thickTop="1" x14ac:dyDescent="0.2">
      <c r="A6" s="1335"/>
      <c r="B6" s="1337"/>
      <c r="C6" s="53" t="s">
        <v>404</v>
      </c>
      <c r="D6" s="53" t="s">
        <v>821</v>
      </c>
      <c r="E6" s="53" t="s">
        <v>822</v>
      </c>
      <c r="F6" s="53" t="s">
        <v>404</v>
      </c>
      <c r="G6" s="53" t="s">
        <v>821</v>
      </c>
      <c r="H6" s="53" t="s">
        <v>822</v>
      </c>
      <c r="I6" s="53" t="s">
        <v>404</v>
      </c>
      <c r="J6" s="53" t="s">
        <v>821</v>
      </c>
      <c r="K6" s="53" t="s">
        <v>822</v>
      </c>
      <c r="L6" s="1341"/>
      <c r="M6" s="1343"/>
    </row>
    <row r="7" spans="1:13" ht="13.5" customHeight="1" thickBot="1" x14ac:dyDescent="0.25">
      <c r="A7" s="1310" t="s">
        <v>793</v>
      </c>
      <c r="B7" s="278" t="s">
        <v>189</v>
      </c>
      <c r="C7" s="198">
        <f>SUM(I7+F7)</f>
        <v>11639</v>
      </c>
      <c r="D7" s="198">
        <f>J7+G7</f>
        <v>0</v>
      </c>
      <c r="E7" s="198">
        <f>K7+H7</f>
        <v>11639</v>
      </c>
      <c r="F7" s="942">
        <f>H7+G7</f>
        <v>9691</v>
      </c>
      <c r="G7" s="942">
        <v>0</v>
      </c>
      <c r="H7" s="204">
        <v>9691</v>
      </c>
      <c r="I7" s="942">
        <f>K7+J7</f>
        <v>1948</v>
      </c>
      <c r="J7" s="942">
        <v>0</v>
      </c>
      <c r="K7" s="204">
        <v>1948</v>
      </c>
      <c r="L7" s="54" t="s">
        <v>190</v>
      </c>
      <c r="M7" s="1344" t="s">
        <v>40</v>
      </c>
    </row>
    <row r="8" spans="1:13" ht="13.5" thickBot="1" x14ac:dyDescent="0.25">
      <c r="A8" s="1311"/>
      <c r="B8" s="279" t="s">
        <v>191</v>
      </c>
      <c r="C8" s="200">
        <f t="shared" ref="C8:C33" si="0">SUM(I8+F8)</f>
        <v>0</v>
      </c>
      <c r="D8" s="198">
        <f t="shared" ref="D8:D32" si="1">J8+G8</f>
        <v>0</v>
      </c>
      <c r="E8" s="198">
        <f t="shared" ref="E8:E32" si="2">K8+H8</f>
        <v>0</v>
      </c>
      <c r="F8" s="942">
        <f t="shared" ref="F8:F33" si="3">H8+G8</f>
        <v>0</v>
      </c>
      <c r="G8" s="942">
        <v>0</v>
      </c>
      <c r="H8" s="205">
        <v>0</v>
      </c>
      <c r="I8" s="942">
        <f t="shared" ref="I8:I33" si="4">K8+J8</f>
        <v>0</v>
      </c>
      <c r="J8" s="942">
        <v>0</v>
      </c>
      <c r="K8" s="205">
        <v>0</v>
      </c>
      <c r="L8" s="55" t="s">
        <v>192</v>
      </c>
      <c r="M8" s="1345"/>
    </row>
    <row r="9" spans="1:13" ht="13.5" thickBot="1" x14ac:dyDescent="0.25">
      <c r="A9" s="1311"/>
      <c r="B9" s="279" t="s">
        <v>47</v>
      </c>
      <c r="C9" s="200">
        <f>SUM(I9+F9)</f>
        <v>11639</v>
      </c>
      <c r="D9" s="206">
        <f t="shared" ref="D9:G9" si="5">D7+D8</f>
        <v>0</v>
      </c>
      <c r="E9" s="206">
        <f t="shared" si="5"/>
        <v>11639</v>
      </c>
      <c r="F9" s="206">
        <f t="shared" si="3"/>
        <v>9691</v>
      </c>
      <c r="G9" s="206">
        <f t="shared" si="5"/>
        <v>0</v>
      </c>
      <c r="H9" s="206">
        <f>H7+H8</f>
        <v>9691</v>
      </c>
      <c r="I9" s="206">
        <f t="shared" si="4"/>
        <v>1948</v>
      </c>
      <c r="J9" s="206">
        <v>0</v>
      </c>
      <c r="K9" s="206">
        <f>K7+K8</f>
        <v>1948</v>
      </c>
      <c r="L9" s="55" t="s">
        <v>48</v>
      </c>
      <c r="M9" s="1345"/>
    </row>
    <row r="10" spans="1:13" ht="13.5" thickBot="1" x14ac:dyDescent="0.25">
      <c r="A10" s="1314" t="s">
        <v>794</v>
      </c>
      <c r="B10" s="280" t="s">
        <v>189</v>
      </c>
      <c r="C10" s="199">
        <f t="shared" si="0"/>
        <v>10215</v>
      </c>
      <c r="D10" s="402">
        <f t="shared" si="1"/>
        <v>0</v>
      </c>
      <c r="E10" s="402">
        <f t="shared" si="2"/>
        <v>10215</v>
      </c>
      <c r="F10" s="943">
        <f t="shared" si="3"/>
        <v>6446</v>
      </c>
      <c r="G10" s="943">
        <v>0</v>
      </c>
      <c r="H10" s="207">
        <v>6446</v>
      </c>
      <c r="I10" s="943">
        <f t="shared" si="4"/>
        <v>3769</v>
      </c>
      <c r="J10" s="943">
        <v>0</v>
      </c>
      <c r="K10" s="207">
        <v>3769</v>
      </c>
      <c r="L10" s="56" t="s">
        <v>190</v>
      </c>
      <c r="M10" s="1346" t="s">
        <v>41</v>
      </c>
    </row>
    <row r="11" spans="1:13" ht="13.5" thickBot="1" x14ac:dyDescent="0.25">
      <c r="A11" s="1314"/>
      <c r="B11" s="280" t="s">
        <v>191</v>
      </c>
      <c r="C11" s="199">
        <f t="shared" si="0"/>
        <v>1</v>
      </c>
      <c r="D11" s="402">
        <f t="shared" si="1"/>
        <v>0</v>
      </c>
      <c r="E11" s="402">
        <f t="shared" si="2"/>
        <v>1</v>
      </c>
      <c r="F11" s="943">
        <f t="shared" si="3"/>
        <v>0</v>
      </c>
      <c r="G11" s="943">
        <v>0</v>
      </c>
      <c r="H11" s="207">
        <v>0</v>
      </c>
      <c r="I11" s="943">
        <f t="shared" si="4"/>
        <v>1</v>
      </c>
      <c r="J11" s="943">
        <v>0</v>
      </c>
      <c r="K11" s="207">
        <v>1</v>
      </c>
      <c r="L11" s="56" t="s">
        <v>192</v>
      </c>
      <c r="M11" s="1346"/>
    </row>
    <row r="12" spans="1:13" ht="13.5" thickBot="1" x14ac:dyDescent="0.25">
      <c r="A12" s="1314"/>
      <c r="B12" s="280" t="s">
        <v>47</v>
      </c>
      <c r="C12" s="199">
        <f>SUM(I12+F12)</f>
        <v>10216</v>
      </c>
      <c r="D12" s="208">
        <f t="shared" ref="D12:H12" si="6">D10+D11</f>
        <v>0</v>
      </c>
      <c r="E12" s="208">
        <f t="shared" si="6"/>
        <v>10216</v>
      </c>
      <c r="F12" s="208">
        <f t="shared" si="3"/>
        <v>6446</v>
      </c>
      <c r="G12" s="208">
        <f t="shared" si="6"/>
        <v>0</v>
      </c>
      <c r="H12" s="208">
        <f t="shared" si="6"/>
        <v>6446</v>
      </c>
      <c r="I12" s="208">
        <f t="shared" si="4"/>
        <v>3770</v>
      </c>
      <c r="J12" s="208">
        <v>0</v>
      </c>
      <c r="K12" s="208">
        <f>K10+K11</f>
        <v>3770</v>
      </c>
      <c r="L12" s="56" t="s">
        <v>48</v>
      </c>
      <c r="M12" s="1346"/>
    </row>
    <row r="13" spans="1:13" ht="13.5" thickBot="1" x14ac:dyDescent="0.25">
      <c r="A13" s="1311" t="s">
        <v>795</v>
      </c>
      <c r="B13" s="279" t="s">
        <v>189</v>
      </c>
      <c r="C13" s="200">
        <f t="shared" si="0"/>
        <v>1383</v>
      </c>
      <c r="D13" s="198">
        <f t="shared" si="1"/>
        <v>0</v>
      </c>
      <c r="E13" s="198">
        <f t="shared" si="2"/>
        <v>1383</v>
      </c>
      <c r="F13" s="944">
        <f t="shared" si="3"/>
        <v>1144</v>
      </c>
      <c r="G13" s="944">
        <v>0</v>
      </c>
      <c r="H13" s="205">
        <v>1144</v>
      </c>
      <c r="I13" s="944">
        <f t="shared" si="4"/>
        <v>239</v>
      </c>
      <c r="J13" s="944">
        <v>0</v>
      </c>
      <c r="K13" s="205">
        <v>239</v>
      </c>
      <c r="L13" s="55" t="s">
        <v>190</v>
      </c>
      <c r="M13" s="1345" t="s">
        <v>42</v>
      </c>
    </row>
    <row r="14" spans="1:13" ht="13.5" thickBot="1" x14ac:dyDescent="0.25">
      <c r="A14" s="1311"/>
      <c r="B14" s="279" t="s">
        <v>191</v>
      </c>
      <c r="C14" s="200">
        <f t="shared" si="0"/>
        <v>0</v>
      </c>
      <c r="D14" s="198">
        <f t="shared" si="1"/>
        <v>0</v>
      </c>
      <c r="E14" s="198">
        <f t="shared" si="2"/>
        <v>0</v>
      </c>
      <c r="F14" s="944">
        <f t="shared" si="3"/>
        <v>0</v>
      </c>
      <c r="G14" s="944">
        <v>0</v>
      </c>
      <c r="H14" s="205">
        <v>0</v>
      </c>
      <c r="I14" s="944">
        <f t="shared" si="4"/>
        <v>0</v>
      </c>
      <c r="J14" s="944">
        <v>0</v>
      </c>
      <c r="K14" s="205">
        <v>0</v>
      </c>
      <c r="L14" s="55" t="s">
        <v>192</v>
      </c>
      <c r="M14" s="1345"/>
    </row>
    <row r="15" spans="1:13" ht="13.5" thickBot="1" x14ac:dyDescent="0.25">
      <c r="A15" s="1311"/>
      <c r="B15" s="279" t="s">
        <v>47</v>
      </c>
      <c r="C15" s="206">
        <f t="shared" ref="C15:H15" si="7">C13+C14</f>
        <v>1383</v>
      </c>
      <c r="D15" s="206">
        <f t="shared" si="7"/>
        <v>0</v>
      </c>
      <c r="E15" s="206">
        <f t="shared" si="7"/>
        <v>1383</v>
      </c>
      <c r="F15" s="206">
        <f t="shared" si="3"/>
        <v>1144</v>
      </c>
      <c r="G15" s="206">
        <f t="shared" si="7"/>
        <v>0</v>
      </c>
      <c r="H15" s="206">
        <f t="shared" si="7"/>
        <v>1144</v>
      </c>
      <c r="I15" s="206">
        <f t="shared" si="4"/>
        <v>239</v>
      </c>
      <c r="J15" s="206">
        <v>0</v>
      </c>
      <c r="K15" s="206">
        <f>K13+K14</f>
        <v>239</v>
      </c>
      <c r="L15" s="55" t="s">
        <v>48</v>
      </c>
      <c r="M15" s="1345"/>
    </row>
    <row r="16" spans="1:13" ht="13.5" thickBot="1" x14ac:dyDescent="0.25">
      <c r="A16" s="1314" t="s">
        <v>796</v>
      </c>
      <c r="B16" s="280" t="s">
        <v>189</v>
      </c>
      <c r="C16" s="199">
        <f t="shared" si="0"/>
        <v>1658</v>
      </c>
      <c r="D16" s="402">
        <f t="shared" si="1"/>
        <v>0</v>
      </c>
      <c r="E16" s="402">
        <f t="shared" si="2"/>
        <v>1658</v>
      </c>
      <c r="F16" s="943">
        <f t="shared" si="3"/>
        <v>1036</v>
      </c>
      <c r="G16" s="943">
        <v>0</v>
      </c>
      <c r="H16" s="207">
        <v>1036</v>
      </c>
      <c r="I16" s="943">
        <f t="shared" si="4"/>
        <v>622</v>
      </c>
      <c r="J16" s="943">
        <v>0</v>
      </c>
      <c r="K16" s="207">
        <v>622</v>
      </c>
      <c r="L16" s="56" t="s">
        <v>190</v>
      </c>
      <c r="M16" s="1346" t="s">
        <v>665</v>
      </c>
    </row>
    <row r="17" spans="1:13" ht="13.5" thickBot="1" x14ac:dyDescent="0.25">
      <c r="A17" s="1314"/>
      <c r="B17" s="280" t="s">
        <v>191</v>
      </c>
      <c r="C17" s="199">
        <f t="shared" si="0"/>
        <v>0</v>
      </c>
      <c r="D17" s="402">
        <f t="shared" si="1"/>
        <v>0</v>
      </c>
      <c r="E17" s="402">
        <f t="shared" si="2"/>
        <v>0</v>
      </c>
      <c r="F17" s="943">
        <f t="shared" si="3"/>
        <v>0</v>
      </c>
      <c r="G17" s="943">
        <v>0</v>
      </c>
      <c r="H17" s="207">
        <v>0</v>
      </c>
      <c r="I17" s="943">
        <f t="shared" si="4"/>
        <v>0</v>
      </c>
      <c r="J17" s="943">
        <v>0</v>
      </c>
      <c r="K17" s="207">
        <v>0</v>
      </c>
      <c r="L17" s="56" t="s">
        <v>192</v>
      </c>
      <c r="M17" s="1346"/>
    </row>
    <row r="18" spans="1:13" ht="13.5" thickBot="1" x14ac:dyDescent="0.25">
      <c r="A18" s="1314"/>
      <c r="B18" s="280" t="s">
        <v>47</v>
      </c>
      <c r="C18" s="199">
        <f t="shared" si="0"/>
        <v>1658</v>
      </c>
      <c r="D18" s="208">
        <f t="shared" ref="D18:H18" si="8">D16+D17</f>
        <v>0</v>
      </c>
      <c r="E18" s="208">
        <f t="shared" si="8"/>
        <v>1658</v>
      </c>
      <c r="F18" s="208">
        <f t="shared" si="3"/>
        <v>1036</v>
      </c>
      <c r="G18" s="208">
        <f t="shared" si="8"/>
        <v>0</v>
      </c>
      <c r="H18" s="208">
        <f t="shared" si="8"/>
        <v>1036</v>
      </c>
      <c r="I18" s="208">
        <f t="shared" si="4"/>
        <v>622</v>
      </c>
      <c r="J18" s="208">
        <v>0</v>
      </c>
      <c r="K18" s="208">
        <f>K16+K17</f>
        <v>622</v>
      </c>
      <c r="L18" s="56" t="s">
        <v>48</v>
      </c>
      <c r="M18" s="1346"/>
    </row>
    <row r="19" spans="1:13" ht="13.5" thickBot="1" x14ac:dyDescent="0.25">
      <c r="A19" s="1311" t="s">
        <v>797</v>
      </c>
      <c r="B19" s="279" t="s">
        <v>189</v>
      </c>
      <c r="C19" s="200">
        <f t="shared" si="0"/>
        <v>1289</v>
      </c>
      <c r="D19" s="198">
        <f t="shared" si="1"/>
        <v>0</v>
      </c>
      <c r="E19" s="198">
        <f t="shared" si="2"/>
        <v>1289</v>
      </c>
      <c r="F19" s="944">
        <f t="shared" si="3"/>
        <v>986</v>
      </c>
      <c r="G19" s="944">
        <v>0</v>
      </c>
      <c r="H19" s="205">
        <v>986</v>
      </c>
      <c r="I19" s="944">
        <f t="shared" si="4"/>
        <v>303</v>
      </c>
      <c r="J19" s="944">
        <v>0</v>
      </c>
      <c r="K19" s="205">
        <v>303</v>
      </c>
      <c r="L19" s="55" t="s">
        <v>190</v>
      </c>
      <c r="M19" s="1345" t="s">
        <v>44</v>
      </c>
    </row>
    <row r="20" spans="1:13" ht="13.5" thickBot="1" x14ac:dyDescent="0.25">
      <c r="A20" s="1311"/>
      <c r="B20" s="279" t="s">
        <v>191</v>
      </c>
      <c r="C20" s="200">
        <f t="shared" si="0"/>
        <v>0</v>
      </c>
      <c r="D20" s="198">
        <f t="shared" si="1"/>
        <v>0</v>
      </c>
      <c r="E20" s="198">
        <f t="shared" si="2"/>
        <v>0</v>
      </c>
      <c r="F20" s="944">
        <f t="shared" si="3"/>
        <v>0</v>
      </c>
      <c r="G20" s="944">
        <v>0</v>
      </c>
      <c r="H20" s="205">
        <v>0</v>
      </c>
      <c r="I20" s="944">
        <f t="shared" si="4"/>
        <v>0</v>
      </c>
      <c r="J20" s="944">
        <v>0</v>
      </c>
      <c r="K20" s="205">
        <v>0</v>
      </c>
      <c r="L20" s="55" t="s">
        <v>192</v>
      </c>
      <c r="M20" s="1345"/>
    </row>
    <row r="21" spans="1:13" ht="13.5" thickBot="1" x14ac:dyDescent="0.25">
      <c r="A21" s="1311"/>
      <c r="B21" s="279" t="s">
        <v>47</v>
      </c>
      <c r="C21" s="200">
        <f t="shared" si="0"/>
        <v>1289</v>
      </c>
      <c r="D21" s="206">
        <f t="shared" ref="D21:H21" si="9">D19+D20</f>
        <v>0</v>
      </c>
      <c r="E21" s="206">
        <f t="shared" si="9"/>
        <v>1289</v>
      </c>
      <c r="F21" s="206">
        <f t="shared" si="3"/>
        <v>986</v>
      </c>
      <c r="G21" s="206">
        <f t="shared" si="9"/>
        <v>0</v>
      </c>
      <c r="H21" s="206">
        <f t="shared" si="9"/>
        <v>986</v>
      </c>
      <c r="I21" s="206">
        <f t="shared" si="4"/>
        <v>303</v>
      </c>
      <c r="J21" s="206">
        <v>0</v>
      </c>
      <c r="K21" s="206">
        <f>K19+K20</f>
        <v>303</v>
      </c>
      <c r="L21" s="55" t="s">
        <v>48</v>
      </c>
      <c r="M21" s="1345"/>
    </row>
    <row r="22" spans="1:13" ht="13.5" thickBot="1" x14ac:dyDescent="0.25">
      <c r="A22" s="1314" t="s">
        <v>798</v>
      </c>
      <c r="B22" s="280" t="s">
        <v>189</v>
      </c>
      <c r="C22" s="199">
        <f t="shared" si="0"/>
        <v>151</v>
      </c>
      <c r="D22" s="402">
        <f t="shared" si="1"/>
        <v>0</v>
      </c>
      <c r="E22" s="402">
        <f t="shared" si="2"/>
        <v>151</v>
      </c>
      <c r="F22" s="943">
        <f t="shared" si="3"/>
        <v>89</v>
      </c>
      <c r="G22" s="943">
        <v>0</v>
      </c>
      <c r="H22" s="207">
        <v>89</v>
      </c>
      <c r="I22" s="943">
        <f t="shared" si="4"/>
        <v>62</v>
      </c>
      <c r="J22" s="943">
        <v>0</v>
      </c>
      <c r="K22" s="207">
        <v>62</v>
      </c>
      <c r="L22" s="56" t="s">
        <v>190</v>
      </c>
      <c r="M22" s="1346" t="s">
        <v>45</v>
      </c>
    </row>
    <row r="23" spans="1:13" ht="13.5" thickBot="1" x14ac:dyDescent="0.25">
      <c r="A23" s="1314"/>
      <c r="B23" s="280" t="s">
        <v>191</v>
      </c>
      <c r="C23" s="199">
        <f t="shared" si="0"/>
        <v>0</v>
      </c>
      <c r="D23" s="402">
        <f t="shared" si="1"/>
        <v>0</v>
      </c>
      <c r="E23" s="402">
        <f t="shared" si="2"/>
        <v>0</v>
      </c>
      <c r="F23" s="943">
        <f t="shared" si="3"/>
        <v>0</v>
      </c>
      <c r="G23" s="943">
        <v>0</v>
      </c>
      <c r="H23" s="207">
        <v>0</v>
      </c>
      <c r="I23" s="943">
        <f t="shared" si="4"/>
        <v>0</v>
      </c>
      <c r="J23" s="943">
        <v>0</v>
      </c>
      <c r="K23" s="207">
        <v>0</v>
      </c>
      <c r="L23" s="56" t="s">
        <v>192</v>
      </c>
      <c r="M23" s="1346"/>
    </row>
    <row r="24" spans="1:13" ht="13.5" thickBot="1" x14ac:dyDescent="0.25">
      <c r="A24" s="1314"/>
      <c r="B24" s="280" t="s">
        <v>47</v>
      </c>
      <c r="C24" s="199">
        <f t="shared" si="0"/>
        <v>151</v>
      </c>
      <c r="D24" s="208">
        <f t="shared" ref="D24:H24" si="10">D22+D23</f>
        <v>0</v>
      </c>
      <c r="E24" s="208">
        <f t="shared" si="10"/>
        <v>151</v>
      </c>
      <c r="F24" s="208">
        <f t="shared" si="3"/>
        <v>89</v>
      </c>
      <c r="G24" s="208">
        <f t="shared" si="10"/>
        <v>0</v>
      </c>
      <c r="H24" s="208">
        <f t="shared" si="10"/>
        <v>89</v>
      </c>
      <c r="I24" s="208">
        <f t="shared" si="4"/>
        <v>62</v>
      </c>
      <c r="J24" s="208">
        <v>0</v>
      </c>
      <c r="K24" s="208">
        <f>K22+K23</f>
        <v>62</v>
      </c>
      <c r="L24" s="56" t="s">
        <v>48</v>
      </c>
      <c r="M24" s="1346"/>
    </row>
    <row r="25" spans="1:13" ht="13.5" thickBot="1" x14ac:dyDescent="0.25">
      <c r="A25" s="1311" t="s">
        <v>799</v>
      </c>
      <c r="B25" s="279" t="s">
        <v>189</v>
      </c>
      <c r="C25" s="200">
        <f t="shared" si="0"/>
        <v>574</v>
      </c>
      <c r="D25" s="198">
        <f t="shared" si="1"/>
        <v>0</v>
      </c>
      <c r="E25" s="198">
        <f t="shared" si="2"/>
        <v>574</v>
      </c>
      <c r="F25" s="944">
        <f t="shared" si="3"/>
        <v>191</v>
      </c>
      <c r="G25" s="944">
        <v>0</v>
      </c>
      <c r="H25" s="205">
        <v>191</v>
      </c>
      <c r="I25" s="944">
        <f t="shared" si="4"/>
        <v>383</v>
      </c>
      <c r="J25" s="944">
        <v>0</v>
      </c>
      <c r="K25" s="205">
        <v>383</v>
      </c>
      <c r="L25" s="55" t="s">
        <v>190</v>
      </c>
      <c r="M25" s="1345" t="s">
        <v>46</v>
      </c>
    </row>
    <row r="26" spans="1:13" ht="13.5" thickBot="1" x14ac:dyDescent="0.25">
      <c r="A26" s="1311"/>
      <c r="B26" s="279" t="s">
        <v>191</v>
      </c>
      <c r="C26" s="200">
        <f t="shared" si="0"/>
        <v>1</v>
      </c>
      <c r="D26" s="198">
        <f t="shared" si="1"/>
        <v>0</v>
      </c>
      <c r="E26" s="198">
        <f t="shared" si="2"/>
        <v>1</v>
      </c>
      <c r="F26" s="944">
        <f t="shared" si="3"/>
        <v>1</v>
      </c>
      <c r="G26" s="944">
        <v>0</v>
      </c>
      <c r="H26" s="205">
        <v>1</v>
      </c>
      <c r="I26" s="944">
        <f t="shared" si="4"/>
        <v>0</v>
      </c>
      <c r="J26" s="944">
        <v>0</v>
      </c>
      <c r="K26" s="205">
        <v>0</v>
      </c>
      <c r="L26" s="55" t="s">
        <v>192</v>
      </c>
      <c r="M26" s="1345"/>
    </row>
    <row r="27" spans="1:13" ht="13.5" thickBot="1" x14ac:dyDescent="0.25">
      <c r="A27" s="1311"/>
      <c r="B27" s="279" t="s">
        <v>47</v>
      </c>
      <c r="C27" s="200">
        <f t="shared" si="0"/>
        <v>575</v>
      </c>
      <c r="D27" s="206">
        <f t="shared" ref="D27:H27" si="11">D25+D26</f>
        <v>0</v>
      </c>
      <c r="E27" s="206">
        <f t="shared" si="11"/>
        <v>575</v>
      </c>
      <c r="F27" s="206">
        <f t="shared" si="3"/>
        <v>192</v>
      </c>
      <c r="G27" s="206">
        <f t="shared" si="11"/>
        <v>0</v>
      </c>
      <c r="H27" s="206">
        <f t="shared" si="11"/>
        <v>192</v>
      </c>
      <c r="I27" s="206">
        <f t="shared" si="4"/>
        <v>383</v>
      </c>
      <c r="J27" s="206">
        <v>0</v>
      </c>
      <c r="K27" s="206">
        <f>K25+K26</f>
        <v>383</v>
      </c>
      <c r="L27" s="55" t="s">
        <v>48</v>
      </c>
      <c r="M27" s="1345"/>
    </row>
    <row r="28" spans="1:13" ht="13.5" thickBot="1" x14ac:dyDescent="0.25">
      <c r="A28" s="1314" t="s">
        <v>800</v>
      </c>
      <c r="B28" s="280" t="s">
        <v>189</v>
      </c>
      <c r="C28" s="199">
        <f t="shared" ref="C28:C30" si="12">SUM(I28+F28)</f>
        <v>1000</v>
      </c>
      <c r="D28" s="402">
        <f t="shared" si="1"/>
        <v>0</v>
      </c>
      <c r="E28" s="402">
        <f t="shared" si="2"/>
        <v>1000</v>
      </c>
      <c r="F28" s="943">
        <f t="shared" si="3"/>
        <v>682</v>
      </c>
      <c r="G28" s="943">
        <v>0</v>
      </c>
      <c r="H28" s="207">
        <v>682</v>
      </c>
      <c r="I28" s="943">
        <f t="shared" si="4"/>
        <v>318</v>
      </c>
      <c r="J28" s="943">
        <v>0</v>
      </c>
      <c r="K28" s="207">
        <v>318</v>
      </c>
      <c r="L28" s="56" t="s">
        <v>190</v>
      </c>
      <c r="M28" s="1346" t="s">
        <v>669</v>
      </c>
    </row>
    <row r="29" spans="1:13" ht="13.5" thickBot="1" x14ac:dyDescent="0.25">
      <c r="A29" s="1314"/>
      <c r="B29" s="280" t="s">
        <v>191</v>
      </c>
      <c r="C29" s="199">
        <f t="shared" si="12"/>
        <v>0</v>
      </c>
      <c r="D29" s="402">
        <f t="shared" si="1"/>
        <v>0</v>
      </c>
      <c r="E29" s="402">
        <f t="shared" si="2"/>
        <v>0</v>
      </c>
      <c r="F29" s="943">
        <f t="shared" si="3"/>
        <v>0</v>
      </c>
      <c r="G29" s="943">
        <v>0</v>
      </c>
      <c r="H29" s="207">
        <v>0</v>
      </c>
      <c r="I29" s="943">
        <f t="shared" si="4"/>
        <v>0</v>
      </c>
      <c r="J29" s="943">
        <v>0</v>
      </c>
      <c r="K29" s="207">
        <v>0</v>
      </c>
      <c r="L29" s="56" t="s">
        <v>192</v>
      </c>
      <c r="M29" s="1346"/>
    </row>
    <row r="30" spans="1:13" ht="13.5" thickBot="1" x14ac:dyDescent="0.25">
      <c r="A30" s="1314"/>
      <c r="B30" s="280" t="s">
        <v>47</v>
      </c>
      <c r="C30" s="199">
        <f t="shared" si="12"/>
        <v>1000</v>
      </c>
      <c r="D30" s="208">
        <f t="shared" ref="D30:H30" si="13">D28+D29</f>
        <v>0</v>
      </c>
      <c r="E30" s="208">
        <f t="shared" si="13"/>
        <v>1000</v>
      </c>
      <c r="F30" s="208">
        <f t="shared" si="3"/>
        <v>682</v>
      </c>
      <c r="G30" s="208">
        <f t="shared" si="13"/>
        <v>0</v>
      </c>
      <c r="H30" s="208">
        <f t="shared" si="13"/>
        <v>682</v>
      </c>
      <c r="I30" s="208">
        <f t="shared" si="4"/>
        <v>318</v>
      </c>
      <c r="J30" s="208">
        <v>0</v>
      </c>
      <c r="K30" s="208">
        <f>K28+K29</f>
        <v>318</v>
      </c>
      <c r="L30" s="56" t="s">
        <v>48</v>
      </c>
      <c r="M30" s="1346"/>
    </row>
    <row r="31" spans="1:13" ht="13.5" thickBot="1" x14ac:dyDescent="0.25">
      <c r="A31" s="1311" t="s">
        <v>807</v>
      </c>
      <c r="B31" s="279" t="s">
        <v>189</v>
      </c>
      <c r="C31" s="200">
        <f t="shared" si="0"/>
        <v>158</v>
      </c>
      <c r="D31" s="198">
        <f t="shared" si="1"/>
        <v>0</v>
      </c>
      <c r="E31" s="198">
        <f t="shared" si="2"/>
        <v>158</v>
      </c>
      <c r="F31" s="944">
        <f t="shared" si="3"/>
        <v>0</v>
      </c>
      <c r="G31" s="944">
        <v>0</v>
      </c>
      <c r="H31" s="205">
        <v>0</v>
      </c>
      <c r="I31" s="944">
        <f t="shared" si="4"/>
        <v>158</v>
      </c>
      <c r="J31" s="944">
        <v>0</v>
      </c>
      <c r="K31" s="205">
        <v>158</v>
      </c>
      <c r="L31" s="55" t="s">
        <v>190</v>
      </c>
      <c r="M31" s="1345" t="s">
        <v>181</v>
      </c>
    </row>
    <row r="32" spans="1:13" ht="13.5" thickBot="1" x14ac:dyDescent="0.25">
      <c r="A32" s="1311"/>
      <c r="B32" s="279" t="s">
        <v>191</v>
      </c>
      <c r="C32" s="200">
        <f t="shared" si="0"/>
        <v>0</v>
      </c>
      <c r="D32" s="200">
        <f t="shared" si="1"/>
        <v>0</v>
      </c>
      <c r="E32" s="200">
        <f t="shared" si="2"/>
        <v>0</v>
      </c>
      <c r="F32" s="944">
        <f t="shared" si="3"/>
        <v>0</v>
      </c>
      <c r="G32" s="944">
        <v>0</v>
      </c>
      <c r="H32" s="205">
        <v>0</v>
      </c>
      <c r="I32" s="944">
        <f t="shared" si="4"/>
        <v>0</v>
      </c>
      <c r="J32" s="944">
        <v>0</v>
      </c>
      <c r="K32" s="205">
        <v>0</v>
      </c>
      <c r="L32" s="55" t="s">
        <v>192</v>
      </c>
      <c r="M32" s="1345"/>
    </row>
    <row r="33" spans="1:13" ht="12.75" x14ac:dyDescent="0.2">
      <c r="A33" s="1311"/>
      <c r="B33" s="408" t="s">
        <v>47</v>
      </c>
      <c r="C33" s="211">
        <f t="shared" si="0"/>
        <v>158</v>
      </c>
      <c r="D33" s="409">
        <f t="shared" ref="D33:J33" si="14">D31+D32</f>
        <v>0</v>
      </c>
      <c r="E33" s="409">
        <f t="shared" si="14"/>
        <v>158</v>
      </c>
      <c r="F33" s="409">
        <f t="shared" si="3"/>
        <v>0</v>
      </c>
      <c r="G33" s="409">
        <f t="shared" si="14"/>
        <v>0</v>
      </c>
      <c r="H33" s="409">
        <f t="shared" si="14"/>
        <v>0</v>
      </c>
      <c r="I33" s="409">
        <f t="shared" si="4"/>
        <v>158</v>
      </c>
      <c r="J33" s="409">
        <f t="shared" si="14"/>
        <v>0</v>
      </c>
      <c r="K33" s="409">
        <f>K31+K32</f>
        <v>158</v>
      </c>
      <c r="L33" s="410" t="s">
        <v>48</v>
      </c>
      <c r="M33" s="1347"/>
    </row>
    <row r="34" spans="1:13" ht="13.5" thickBot="1" x14ac:dyDescent="0.25">
      <c r="A34" s="1348" t="s">
        <v>47</v>
      </c>
      <c r="B34" s="430" t="s">
        <v>189</v>
      </c>
      <c r="C34" s="431">
        <f t="shared" ref="C34:J36" si="15">C7+C10+C13+C16+C19+C22+C25+C28+C31</f>
        <v>28067</v>
      </c>
      <c r="D34" s="403">
        <f t="shared" si="15"/>
        <v>0</v>
      </c>
      <c r="E34" s="403">
        <f t="shared" si="15"/>
        <v>28067</v>
      </c>
      <c r="F34" s="403">
        <f t="shared" si="15"/>
        <v>20265</v>
      </c>
      <c r="G34" s="431">
        <f t="shared" si="15"/>
        <v>0</v>
      </c>
      <c r="H34" s="431">
        <f t="shared" si="15"/>
        <v>20265</v>
      </c>
      <c r="I34" s="431">
        <f t="shared" si="15"/>
        <v>7802</v>
      </c>
      <c r="J34" s="431">
        <f t="shared" si="15"/>
        <v>0</v>
      </c>
      <c r="K34" s="431">
        <f>K7+K10+K13+K16+K19+K22+K25+K28+K31</f>
        <v>7802</v>
      </c>
      <c r="L34" s="432" t="s">
        <v>190</v>
      </c>
      <c r="M34" s="1351" t="s">
        <v>48</v>
      </c>
    </row>
    <row r="35" spans="1:13" ht="13.5" thickBot="1" x14ac:dyDescent="0.25">
      <c r="A35" s="1349"/>
      <c r="B35" s="404" t="s">
        <v>191</v>
      </c>
      <c r="C35" s="403">
        <f t="shared" si="15"/>
        <v>2</v>
      </c>
      <c r="D35" s="403">
        <f t="shared" si="15"/>
        <v>0</v>
      </c>
      <c r="E35" s="403">
        <f t="shared" si="15"/>
        <v>2</v>
      </c>
      <c r="F35" s="403">
        <f t="shared" si="15"/>
        <v>1</v>
      </c>
      <c r="G35" s="403">
        <f t="shared" si="15"/>
        <v>0</v>
      </c>
      <c r="H35" s="403">
        <f t="shared" si="15"/>
        <v>1</v>
      </c>
      <c r="I35" s="403">
        <f t="shared" si="15"/>
        <v>1</v>
      </c>
      <c r="J35" s="403">
        <f t="shared" si="15"/>
        <v>0</v>
      </c>
      <c r="K35" s="403">
        <f>K8+K11+K14+K17+K20+K23+K26+K29+K32</f>
        <v>1</v>
      </c>
      <c r="L35" s="405" t="s">
        <v>192</v>
      </c>
      <c r="M35" s="1352"/>
    </row>
    <row r="36" spans="1:13" ht="12.75" x14ac:dyDescent="0.2">
      <c r="A36" s="1350"/>
      <c r="B36" s="406" t="s">
        <v>47</v>
      </c>
      <c r="C36" s="433">
        <f t="shared" si="15"/>
        <v>28069</v>
      </c>
      <c r="D36" s="433">
        <f t="shared" si="15"/>
        <v>0</v>
      </c>
      <c r="E36" s="433">
        <f t="shared" si="15"/>
        <v>28069</v>
      </c>
      <c r="F36" s="433">
        <f t="shared" si="15"/>
        <v>20266</v>
      </c>
      <c r="G36" s="433">
        <f t="shared" si="15"/>
        <v>0</v>
      </c>
      <c r="H36" s="433">
        <f t="shared" si="15"/>
        <v>20266</v>
      </c>
      <c r="I36" s="433">
        <f t="shared" si="15"/>
        <v>7803</v>
      </c>
      <c r="J36" s="433">
        <f t="shared" si="15"/>
        <v>0</v>
      </c>
      <c r="K36" s="433">
        <f>K9+K12+K15+K18+K21+K24+K27+K30+K33</f>
        <v>7803</v>
      </c>
      <c r="L36" s="407" t="s">
        <v>48</v>
      </c>
      <c r="M36" s="1353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9"/>
  <sheetViews>
    <sheetView view="pageBreakPreview" zoomScaleNormal="100" zoomScaleSheetLayoutView="100" workbookViewId="0">
      <selection activeCell="F16" sqref="F16"/>
    </sheetView>
  </sheetViews>
  <sheetFormatPr defaultRowHeight="15" x14ac:dyDescent="0.2"/>
  <cols>
    <col min="1" max="1" width="19.140625" style="3" customWidth="1"/>
    <col min="2" max="4" width="8.28515625" style="3" bestFit="1" customWidth="1"/>
    <col min="5" max="5" width="8.28515625" style="3" customWidth="1"/>
    <col min="6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 x14ac:dyDescent="0.2">
      <c r="A1" s="1300" t="s">
        <v>570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  <c r="P1" s="1300"/>
      <c r="Q1" s="1300"/>
    </row>
    <row r="2" spans="1:17" ht="15.75" x14ac:dyDescent="0.2">
      <c r="A2" s="1291" t="s">
        <v>426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  <c r="P2" s="1291"/>
      <c r="Q2" s="1291"/>
    </row>
    <row r="3" spans="1:17" ht="15.75" x14ac:dyDescent="0.2">
      <c r="A3" s="1291" t="s">
        <v>1247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  <c r="P3" s="1291"/>
      <c r="Q3" s="1291"/>
    </row>
    <row r="4" spans="1:17" s="1010" customFormat="1" ht="27.75" customHeight="1" x14ac:dyDescent="0.25">
      <c r="A4" s="1007" t="s">
        <v>957</v>
      </c>
      <c r="B4" s="1007"/>
      <c r="C4" s="1007"/>
      <c r="D4" s="1007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1009" t="s">
        <v>193</v>
      </c>
    </row>
    <row r="5" spans="1:17" ht="22.15" customHeight="1" x14ac:dyDescent="0.2">
      <c r="A5" s="1354" t="s">
        <v>83</v>
      </c>
      <c r="B5" s="1361">
        <v>2018</v>
      </c>
      <c r="C5" s="1362"/>
      <c r="D5" s="1363"/>
      <c r="E5" s="1361">
        <v>2017</v>
      </c>
      <c r="F5" s="1362"/>
      <c r="G5" s="1363"/>
      <c r="H5" s="1358">
        <v>2016</v>
      </c>
      <c r="I5" s="1359"/>
      <c r="J5" s="1360"/>
      <c r="K5" s="1358">
        <v>2015</v>
      </c>
      <c r="L5" s="1359"/>
      <c r="M5" s="1360"/>
      <c r="N5" s="1358">
        <v>2014</v>
      </c>
      <c r="O5" s="1359"/>
      <c r="P5" s="1360"/>
      <c r="Q5" s="1356" t="s">
        <v>84</v>
      </c>
    </row>
    <row r="6" spans="1:17" ht="24" x14ac:dyDescent="0.2">
      <c r="A6" s="1355"/>
      <c r="B6" s="510" t="s">
        <v>404</v>
      </c>
      <c r="C6" s="511" t="s">
        <v>777</v>
      </c>
      <c r="D6" s="511" t="s">
        <v>776</v>
      </c>
      <c r="E6" s="1147" t="s">
        <v>404</v>
      </c>
      <c r="F6" s="1148" t="s">
        <v>777</v>
      </c>
      <c r="G6" s="1148" t="s">
        <v>776</v>
      </c>
      <c r="H6" s="1147" t="s">
        <v>404</v>
      </c>
      <c r="I6" s="1148" t="s">
        <v>777</v>
      </c>
      <c r="J6" s="1148" t="s">
        <v>776</v>
      </c>
      <c r="K6" s="1147" t="s">
        <v>404</v>
      </c>
      <c r="L6" s="1148" t="s">
        <v>777</v>
      </c>
      <c r="M6" s="1148" t="s">
        <v>776</v>
      </c>
      <c r="N6" s="1147" t="s">
        <v>404</v>
      </c>
      <c r="O6" s="1148" t="s">
        <v>777</v>
      </c>
      <c r="P6" s="1148" t="s">
        <v>776</v>
      </c>
      <c r="Q6" s="1357"/>
    </row>
    <row r="7" spans="1:17" ht="33.75" customHeight="1" thickBot="1" x14ac:dyDescent="0.25">
      <c r="A7" s="900" t="s">
        <v>283</v>
      </c>
      <c r="B7" s="210">
        <f>D7+C7</f>
        <v>7803</v>
      </c>
      <c r="C7" s="184">
        <v>3854</v>
      </c>
      <c r="D7" s="184">
        <v>3949</v>
      </c>
      <c r="E7" s="210">
        <f>G7+F7</f>
        <v>7944</v>
      </c>
      <c r="F7" s="184">
        <v>3858</v>
      </c>
      <c r="G7" s="184">
        <v>4086</v>
      </c>
      <c r="H7" s="210">
        <f t="shared" ref="H7:H12" si="0">SUM(I7:J7)</f>
        <v>7938</v>
      </c>
      <c r="I7" s="184">
        <v>3922</v>
      </c>
      <c r="J7" s="184">
        <v>4016</v>
      </c>
      <c r="K7" s="210">
        <f t="shared" ref="K7:K12" si="1">SUM(L7:M7)</f>
        <v>8244</v>
      </c>
      <c r="L7" s="184">
        <v>4028</v>
      </c>
      <c r="M7" s="184">
        <v>4216</v>
      </c>
      <c r="N7" s="210">
        <f t="shared" ref="N7:N12" si="2">SUM(O7:P7)</f>
        <v>7954</v>
      </c>
      <c r="O7" s="184">
        <v>3859</v>
      </c>
      <c r="P7" s="184">
        <v>4095</v>
      </c>
      <c r="Q7" s="895" t="s">
        <v>85</v>
      </c>
    </row>
    <row r="8" spans="1:17" ht="33.75" customHeight="1" thickBot="1" x14ac:dyDescent="0.25">
      <c r="A8" s="901" t="s">
        <v>571</v>
      </c>
      <c r="B8" s="199">
        <f t="shared" ref="B8:B12" si="3">D8+C8</f>
        <v>486</v>
      </c>
      <c r="C8" s="180">
        <v>240</v>
      </c>
      <c r="D8" s="180">
        <v>246</v>
      </c>
      <c r="E8" s="199">
        <f t="shared" ref="E8:E12" si="4">G8+F8</f>
        <v>607</v>
      </c>
      <c r="F8" s="180">
        <v>269</v>
      </c>
      <c r="G8" s="180">
        <v>338</v>
      </c>
      <c r="H8" s="199">
        <f t="shared" si="0"/>
        <v>664</v>
      </c>
      <c r="I8" s="180">
        <v>333</v>
      </c>
      <c r="J8" s="180">
        <v>331</v>
      </c>
      <c r="K8" s="199">
        <f t="shared" si="1"/>
        <v>678</v>
      </c>
      <c r="L8" s="180">
        <v>325</v>
      </c>
      <c r="M8" s="180">
        <v>353</v>
      </c>
      <c r="N8" s="199">
        <f t="shared" si="2"/>
        <v>694</v>
      </c>
      <c r="O8" s="180">
        <v>333</v>
      </c>
      <c r="P8" s="180">
        <v>361</v>
      </c>
      <c r="Q8" s="896" t="s">
        <v>86</v>
      </c>
    </row>
    <row r="9" spans="1:17" ht="33.75" customHeight="1" thickBot="1" x14ac:dyDescent="0.25">
      <c r="A9" s="902" t="s">
        <v>194</v>
      </c>
      <c r="B9" s="200">
        <f t="shared" si="3"/>
        <v>9905</v>
      </c>
      <c r="C9" s="181">
        <v>4856</v>
      </c>
      <c r="D9" s="181">
        <v>5049</v>
      </c>
      <c r="E9" s="200">
        <f t="shared" si="4"/>
        <v>10149</v>
      </c>
      <c r="F9" s="181">
        <v>4962</v>
      </c>
      <c r="G9" s="181">
        <v>5187</v>
      </c>
      <c r="H9" s="200">
        <f t="shared" si="0"/>
        <v>9538</v>
      </c>
      <c r="I9" s="181">
        <v>4674</v>
      </c>
      <c r="J9" s="181">
        <v>4864</v>
      </c>
      <c r="K9" s="200">
        <f t="shared" si="1"/>
        <v>9315</v>
      </c>
      <c r="L9" s="181">
        <v>4539</v>
      </c>
      <c r="M9" s="181">
        <v>4776</v>
      </c>
      <c r="N9" s="200">
        <f t="shared" si="2"/>
        <v>8728</v>
      </c>
      <c r="O9" s="181">
        <v>4325</v>
      </c>
      <c r="P9" s="181">
        <v>4403</v>
      </c>
      <c r="Q9" s="897" t="s">
        <v>87</v>
      </c>
    </row>
    <row r="10" spans="1:17" ht="33.75" customHeight="1" thickBot="1" x14ac:dyDescent="0.25">
      <c r="A10" s="901" t="s">
        <v>88</v>
      </c>
      <c r="B10" s="199">
        <f t="shared" si="3"/>
        <v>8411</v>
      </c>
      <c r="C10" s="180">
        <v>4205</v>
      </c>
      <c r="D10" s="180">
        <v>4206</v>
      </c>
      <c r="E10" s="199">
        <f t="shared" si="4"/>
        <v>7789</v>
      </c>
      <c r="F10" s="180">
        <v>3825</v>
      </c>
      <c r="G10" s="180">
        <v>3964</v>
      </c>
      <c r="H10" s="199">
        <f t="shared" si="0"/>
        <v>7309</v>
      </c>
      <c r="I10" s="180">
        <v>3633</v>
      </c>
      <c r="J10" s="180">
        <v>3676</v>
      </c>
      <c r="K10" s="199">
        <f t="shared" si="1"/>
        <v>7116</v>
      </c>
      <c r="L10" s="180">
        <v>3510</v>
      </c>
      <c r="M10" s="180">
        <v>3606</v>
      </c>
      <c r="N10" s="199">
        <f t="shared" si="2"/>
        <v>6762</v>
      </c>
      <c r="O10" s="180">
        <v>3293</v>
      </c>
      <c r="P10" s="180">
        <v>3469</v>
      </c>
      <c r="Q10" s="896" t="s">
        <v>89</v>
      </c>
    </row>
    <row r="11" spans="1:17" ht="33.75" customHeight="1" thickBot="1" x14ac:dyDescent="0.25">
      <c r="A11" s="902" t="s">
        <v>90</v>
      </c>
      <c r="B11" s="200">
        <f t="shared" si="3"/>
        <v>533</v>
      </c>
      <c r="C11" s="181">
        <v>269</v>
      </c>
      <c r="D11" s="181">
        <v>264</v>
      </c>
      <c r="E11" s="200">
        <f t="shared" si="4"/>
        <v>514</v>
      </c>
      <c r="F11" s="181">
        <v>234</v>
      </c>
      <c r="G11" s="181">
        <v>280</v>
      </c>
      <c r="H11" s="200">
        <f t="shared" si="0"/>
        <v>588</v>
      </c>
      <c r="I11" s="181">
        <v>299</v>
      </c>
      <c r="J11" s="181">
        <v>289</v>
      </c>
      <c r="K11" s="200">
        <f t="shared" si="1"/>
        <v>551</v>
      </c>
      <c r="L11" s="181">
        <v>250</v>
      </c>
      <c r="M11" s="181">
        <v>301</v>
      </c>
      <c r="N11" s="200">
        <f t="shared" si="2"/>
        <v>610</v>
      </c>
      <c r="O11" s="181">
        <v>306</v>
      </c>
      <c r="P11" s="181">
        <v>304</v>
      </c>
      <c r="Q11" s="897" t="s">
        <v>91</v>
      </c>
    </row>
    <row r="12" spans="1:17" ht="33.75" customHeight="1" x14ac:dyDescent="0.2">
      <c r="A12" s="903" t="s">
        <v>92</v>
      </c>
      <c r="B12" s="201">
        <f t="shared" si="3"/>
        <v>931</v>
      </c>
      <c r="C12" s="202">
        <v>462</v>
      </c>
      <c r="D12" s="202">
        <v>469</v>
      </c>
      <c r="E12" s="201">
        <f t="shared" si="4"/>
        <v>903</v>
      </c>
      <c r="F12" s="202">
        <v>469</v>
      </c>
      <c r="G12" s="202">
        <v>434</v>
      </c>
      <c r="H12" s="201">
        <f t="shared" si="0"/>
        <v>779</v>
      </c>
      <c r="I12" s="202">
        <v>364</v>
      </c>
      <c r="J12" s="202">
        <v>415</v>
      </c>
      <c r="K12" s="201">
        <f t="shared" si="1"/>
        <v>718</v>
      </c>
      <c r="L12" s="202">
        <v>360</v>
      </c>
      <c r="M12" s="202">
        <v>358</v>
      </c>
      <c r="N12" s="201">
        <f t="shared" si="2"/>
        <v>695</v>
      </c>
      <c r="O12" s="202">
        <v>352</v>
      </c>
      <c r="P12" s="202">
        <v>343</v>
      </c>
      <c r="Q12" s="898" t="s">
        <v>93</v>
      </c>
    </row>
    <row r="13" spans="1:17" ht="31.5" customHeight="1" x14ac:dyDescent="0.2">
      <c r="A13" s="904" t="s">
        <v>47</v>
      </c>
      <c r="B13" s="203">
        <f>SUM(B7:B12)</f>
        <v>28069</v>
      </c>
      <c r="C13" s="203">
        <f>SUM(C7:C12)</f>
        <v>13886</v>
      </c>
      <c r="D13" s="203">
        <f>SUM(D7:D12)</f>
        <v>14183</v>
      </c>
      <c r="E13" s="203">
        <f t="shared" ref="E13:J13" si="5">SUM(E7:E12)</f>
        <v>27906</v>
      </c>
      <c r="F13" s="203">
        <f t="shared" si="5"/>
        <v>13617</v>
      </c>
      <c r="G13" s="203">
        <f t="shared" si="5"/>
        <v>14289</v>
      </c>
      <c r="H13" s="203">
        <f t="shared" si="5"/>
        <v>26816</v>
      </c>
      <c r="I13" s="203">
        <f t="shared" si="5"/>
        <v>13225</v>
      </c>
      <c r="J13" s="203">
        <f t="shared" si="5"/>
        <v>13591</v>
      </c>
      <c r="K13" s="203">
        <f t="shared" ref="K13:O13" si="6">SUM(K7:K12)</f>
        <v>26622</v>
      </c>
      <c r="L13" s="203">
        <f t="shared" si="6"/>
        <v>13012</v>
      </c>
      <c r="M13" s="203">
        <f t="shared" si="6"/>
        <v>13610</v>
      </c>
      <c r="N13" s="203">
        <f t="shared" si="6"/>
        <v>25443</v>
      </c>
      <c r="O13" s="203">
        <f t="shared" si="6"/>
        <v>12468</v>
      </c>
      <c r="P13" s="203">
        <f>SUM(P7:P12)</f>
        <v>12975</v>
      </c>
      <c r="Q13" s="899" t="s">
        <v>48</v>
      </c>
    </row>
    <row r="15" spans="1:17" ht="12" customHeight="1" x14ac:dyDescent="0.2"/>
    <row r="22" spans="1:17" x14ac:dyDescent="0.2">
      <c r="A22" s="363" t="s">
        <v>825</v>
      </c>
      <c r="B22" s="299">
        <f t="shared" ref="B22:B27" si="7">B7</f>
        <v>7803</v>
      </c>
      <c r="C22" s="132">
        <f>B22/$B$28%</f>
        <v>27.799351597848162</v>
      </c>
    </row>
    <row r="23" spans="1:17" x14ac:dyDescent="0.2">
      <c r="A23" s="15" t="s">
        <v>195</v>
      </c>
      <c r="B23" s="299">
        <f t="shared" si="7"/>
        <v>486</v>
      </c>
      <c r="C23" s="132">
        <f t="shared" ref="C23:C28" si="8">B23/$B$28%</f>
        <v>1.7314475043642452</v>
      </c>
      <c r="E23" s="15"/>
      <c r="F23" s="2"/>
      <c r="H23" s="2"/>
      <c r="I23" s="299"/>
      <c r="N23" s="2"/>
      <c r="O23" s="2"/>
      <c r="P23" s="2"/>
      <c r="Q23" s="2"/>
    </row>
    <row r="24" spans="1:17" x14ac:dyDescent="0.2">
      <c r="A24" s="15" t="s">
        <v>196</v>
      </c>
      <c r="B24" s="299">
        <f t="shared" si="7"/>
        <v>9905</v>
      </c>
      <c r="C24" s="132">
        <f t="shared" si="8"/>
        <v>35.288040186682821</v>
      </c>
      <c r="E24" s="15"/>
      <c r="F24" s="2"/>
      <c r="H24" s="2"/>
      <c r="I24" s="299"/>
      <c r="N24" s="2"/>
      <c r="O24" s="2"/>
      <c r="P24" s="2"/>
      <c r="Q24" s="2"/>
    </row>
    <row r="25" spans="1:17" x14ac:dyDescent="0.2">
      <c r="A25" s="15" t="s">
        <v>197</v>
      </c>
      <c r="B25" s="299">
        <f t="shared" si="7"/>
        <v>8411</v>
      </c>
      <c r="C25" s="132">
        <f t="shared" si="8"/>
        <v>29.965442302896435</v>
      </c>
      <c r="E25" s="15"/>
      <c r="F25" s="2"/>
      <c r="H25" s="2"/>
      <c r="I25" s="299"/>
      <c r="N25" s="2"/>
      <c r="O25" s="2"/>
      <c r="P25" s="2"/>
      <c r="Q25" s="2"/>
    </row>
    <row r="26" spans="1:17" ht="42.75" x14ac:dyDescent="0.2">
      <c r="A26" s="363" t="s">
        <v>631</v>
      </c>
      <c r="B26" s="299">
        <f t="shared" si="7"/>
        <v>533</v>
      </c>
      <c r="C26" s="132">
        <f t="shared" si="8"/>
        <v>1.8988920161031744</v>
      </c>
      <c r="E26" s="15"/>
      <c r="F26" s="2"/>
      <c r="H26" s="2"/>
      <c r="I26" s="299"/>
      <c r="N26" s="2"/>
      <c r="O26" s="2"/>
      <c r="P26" s="2"/>
      <c r="Q26" s="2"/>
    </row>
    <row r="27" spans="1:17" x14ac:dyDescent="0.2">
      <c r="A27" s="15" t="s">
        <v>198</v>
      </c>
      <c r="B27" s="299">
        <f t="shared" si="7"/>
        <v>931</v>
      </c>
      <c r="C27" s="132">
        <f t="shared" si="8"/>
        <v>3.3168263921051695</v>
      </c>
      <c r="E27" s="363"/>
      <c r="F27" s="2"/>
      <c r="H27" s="2"/>
      <c r="I27" s="299"/>
      <c r="N27" s="2"/>
      <c r="O27" s="2"/>
      <c r="P27" s="2"/>
      <c r="Q27" s="2"/>
    </row>
    <row r="28" spans="1:17" x14ac:dyDescent="0.2">
      <c r="B28" s="422">
        <f>SUM(B22:B27)</f>
        <v>28069</v>
      </c>
      <c r="C28" s="132">
        <f t="shared" si="8"/>
        <v>100</v>
      </c>
      <c r="E28" s="15"/>
      <c r="F28" s="2"/>
      <c r="H28" s="2"/>
      <c r="I28" s="299"/>
      <c r="N28" s="2"/>
      <c r="O28" s="2"/>
      <c r="P28" s="2"/>
      <c r="Q28" s="2"/>
    </row>
    <row r="29" spans="1:17" x14ac:dyDescent="0.2">
      <c r="F29" s="2"/>
      <c r="I29" s="422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0"/>
  <sheetViews>
    <sheetView view="pageBreakPreview" zoomScaleNormal="100" zoomScaleSheetLayoutView="100" workbookViewId="0">
      <selection sqref="A1:K1"/>
    </sheetView>
  </sheetViews>
  <sheetFormatPr defaultRowHeight="15" x14ac:dyDescent="0.2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18" ht="23.25" x14ac:dyDescent="0.2">
      <c r="A1" s="1300" t="s">
        <v>572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</row>
    <row r="2" spans="1:18" ht="15.75" x14ac:dyDescent="0.2">
      <c r="A2" s="1291" t="s">
        <v>1003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</row>
    <row r="3" spans="1:18" ht="15.75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</row>
    <row r="4" spans="1:18" s="1010" customFormat="1" ht="27.75" customHeight="1" x14ac:dyDescent="0.25">
      <c r="A4" s="1007" t="s">
        <v>882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09" t="s">
        <v>199</v>
      </c>
    </row>
    <row r="5" spans="1:18" ht="33.75" customHeight="1" x14ac:dyDescent="0.2">
      <c r="A5" s="1364" t="s">
        <v>1145</v>
      </c>
      <c r="B5" s="1358" t="s">
        <v>938</v>
      </c>
      <c r="C5" s="1359"/>
      <c r="D5" s="1366"/>
      <c r="E5" s="1367" t="s">
        <v>820</v>
      </c>
      <c r="F5" s="1359"/>
      <c r="G5" s="1366"/>
      <c r="H5" s="1368" t="s">
        <v>939</v>
      </c>
      <c r="I5" s="1368"/>
      <c r="J5" s="1369"/>
      <c r="K5" s="1370" t="s">
        <v>1144</v>
      </c>
    </row>
    <row r="6" spans="1:18" ht="33" customHeight="1" x14ac:dyDescent="0.2">
      <c r="A6" s="1365"/>
      <c r="B6" s="510" t="s">
        <v>404</v>
      </c>
      <c r="C6" s="511" t="s">
        <v>777</v>
      </c>
      <c r="D6" s="511" t="s">
        <v>776</v>
      </c>
      <c r="E6" s="510" t="s">
        <v>404</v>
      </c>
      <c r="F6" s="511" t="s">
        <v>777</v>
      </c>
      <c r="G6" s="511" t="s">
        <v>776</v>
      </c>
      <c r="H6" s="510" t="s">
        <v>404</v>
      </c>
      <c r="I6" s="511" t="s">
        <v>777</v>
      </c>
      <c r="J6" s="511" t="s">
        <v>776</v>
      </c>
      <c r="K6" s="1371"/>
    </row>
    <row r="7" spans="1:18" ht="30" customHeight="1" thickBot="1" x14ac:dyDescent="0.25">
      <c r="A7" s="670" t="s">
        <v>1111</v>
      </c>
      <c r="B7" s="210">
        <f>D7+C7</f>
        <v>319</v>
      </c>
      <c r="C7" s="210">
        <f>I7+F7</f>
        <v>153</v>
      </c>
      <c r="D7" s="210">
        <f>J7+G7</f>
        <v>166</v>
      </c>
      <c r="E7" s="210">
        <f>G7+F7</f>
        <v>238</v>
      </c>
      <c r="F7" s="399">
        <v>117</v>
      </c>
      <c r="G7" s="399">
        <v>121</v>
      </c>
      <c r="H7" s="210">
        <f>J7+I7</f>
        <v>81</v>
      </c>
      <c r="I7" s="184">
        <v>36</v>
      </c>
      <c r="J7" s="184">
        <v>45</v>
      </c>
      <c r="K7" s="134" t="s">
        <v>428</v>
      </c>
      <c r="P7" s="1076"/>
      <c r="Q7" s="1076"/>
      <c r="R7" s="1076"/>
    </row>
    <row r="8" spans="1:18" ht="33.75" customHeight="1" thickBot="1" x14ac:dyDescent="0.25">
      <c r="A8" s="41" t="s">
        <v>64</v>
      </c>
      <c r="B8" s="292">
        <f t="shared" ref="B8:B14" si="0">D8+C8</f>
        <v>3420</v>
      </c>
      <c r="C8" s="292">
        <f t="shared" ref="C8:C14" si="1">I8+F8</f>
        <v>1640</v>
      </c>
      <c r="D8" s="292">
        <f t="shared" ref="D8:D14" si="2">J8+G8</f>
        <v>1780</v>
      </c>
      <c r="E8" s="292">
        <f t="shared" ref="E8:E14" si="3">G8+F8</f>
        <v>2166</v>
      </c>
      <c r="F8" s="400">
        <v>1044</v>
      </c>
      <c r="G8" s="400">
        <v>1122</v>
      </c>
      <c r="H8" s="292">
        <f t="shared" ref="H8:H14" si="4">J8+I8</f>
        <v>1254</v>
      </c>
      <c r="I8" s="180">
        <v>596</v>
      </c>
      <c r="J8" s="180">
        <v>658</v>
      </c>
      <c r="K8" s="58" t="s">
        <v>65</v>
      </c>
      <c r="P8" s="1076"/>
      <c r="Q8" s="1076"/>
      <c r="R8" s="1076"/>
    </row>
    <row r="9" spans="1:18" ht="33.75" customHeight="1" thickBot="1" x14ac:dyDescent="0.25">
      <c r="A9" s="42" t="s">
        <v>66</v>
      </c>
      <c r="B9" s="210">
        <f t="shared" si="0"/>
        <v>8417</v>
      </c>
      <c r="C9" s="210">
        <f t="shared" si="1"/>
        <v>4178</v>
      </c>
      <c r="D9" s="210">
        <f t="shared" si="2"/>
        <v>4239</v>
      </c>
      <c r="E9" s="210">
        <f t="shared" si="3"/>
        <v>5969</v>
      </c>
      <c r="F9" s="399">
        <v>2913</v>
      </c>
      <c r="G9" s="399">
        <v>3056</v>
      </c>
      <c r="H9" s="210">
        <f t="shared" si="4"/>
        <v>2448</v>
      </c>
      <c r="I9" s="181">
        <v>1265</v>
      </c>
      <c r="J9" s="181">
        <v>1183</v>
      </c>
      <c r="K9" s="59" t="s">
        <v>67</v>
      </c>
      <c r="P9" s="1076"/>
      <c r="Q9" s="1076"/>
      <c r="R9" s="1076"/>
    </row>
    <row r="10" spans="1:18" ht="33.75" customHeight="1" thickBot="1" x14ac:dyDescent="0.25">
      <c r="A10" s="41" t="s">
        <v>68</v>
      </c>
      <c r="B10" s="292">
        <f t="shared" si="0"/>
        <v>9574</v>
      </c>
      <c r="C10" s="292">
        <f t="shared" si="1"/>
        <v>4781</v>
      </c>
      <c r="D10" s="292">
        <f t="shared" si="2"/>
        <v>4793</v>
      </c>
      <c r="E10" s="292">
        <f t="shared" si="3"/>
        <v>7402</v>
      </c>
      <c r="F10" s="400">
        <v>3702</v>
      </c>
      <c r="G10" s="400">
        <v>3700</v>
      </c>
      <c r="H10" s="292">
        <f t="shared" si="4"/>
        <v>2172</v>
      </c>
      <c r="I10" s="180">
        <v>1079</v>
      </c>
      <c r="J10" s="180">
        <v>1093</v>
      </c>
      <c r="K10" s="58" t="s">
        <v>69</v>
      </c>
      <c r="P10" s="1076"/>
      <c r="Q10" s="1076"/>
      <c r="R10" s="1076"/>
    </row>
    <row r="11" spans="1:18" ht="33.75" customHeight="1" thickBot="1" x14ac:dyDescent="0.25">
      <c r="A11" s="42" t="s">
        <v>70</v>
      </c>
      <c r="B11" s="210">
        <f t="shared" si="0"/>
        <v>4944</v>
      </c>
      <c r="C11" s="210">
        <f t="shared" si="1"/>
        <v>2438</v>
      </c>
      <c r="D11" s="210">
        <f t="shared" si="2"/>
        <v>2506</v>
      </c>
      <c r="E11" s="210">
        <f t="shared" si="3"/>
        <v>3560</v>
      </c>
      <c r="F11" s="399">
        <v>1789</v>
      </c>
      <c r="G11" s="399">
        <v>1771</v>
      </c>
      <c r="H11" s="210">
        <f t="shared" si="4"/>
        <v>1384</v>
      </c>
      <c r="I11" s="181">
        <v>649</v>
      </c>
      <c r="J11" s="181">
        <v>735</v>
      </c>
      <c r="K11" s="59" t="s">
        <v>71</v>
      </c>
      <c r="P11" s="1076"/>
      <c r="Q11" s="1076"/>
      <c r="R11" s="1076"/>
    </row>
    <row r="12" spans="1:18" ht="33.75" customHeight="1" thickBot="1" x14ac:dyDescent="0.25">
      <c r="A12" s="41" t="s">
        <v>72</v>
      </c>
      <c r="B12" s="292">
        <f t="shared" si="0"/>
        <v>1283</v>
      </c>
      <c r="C12" s="292">
        <f t="shared" si="1"/>
        <v>640</v>
      </c>
      <c r="D12" s="292">
        <f t="shared" si="2"/>
        <v>643</v>
      </c>
      <c r="E12" s="292">
        <f t="shared" si="3"/>
        <v>851</v>
      </c>
      <c r="F12" s="400">
        <v>428</v>
      </c>
      <c r="G12" s="400">
        <v>423</v>
      </c>
      <c r="H12" s="292">
        <f t="shared" si="4"/>
        <v>432</v>
      </c>
      <c r="I12" s="180">
        <v>212</v>
      </c>
      <c r="J12" s="180">
        <v>220</v>
      </c>
      <c r="K12" s="58" t="s">
        <v>73</v>
      </c>
      <c r="P12" s="1076"/>
      <c r="Q12" s="1076"/>
      <c r="R12" s="1076"/>
    </row>
    <row r="13" spans="1:18" ht="31.5" customHeight="1" thickBot="1" x14ac:dyDescent="0.25">
      <c r="A13" s="42" t="s">
        <v>165</v>
      </c>
      <c r="B13" s="210">
        <f t="shared" si="0"/>
        <v>103</v>
      </c>
      <c r="C13" s="210">
        <f t="shared" si="1"/>
        <v>53</v>
      </c>
      <c r="D13" s="210">
        <f t="shared" si="2"/>
        <v>50</v>
      </c>
      <c r="E13" s="210">
        <f t="shared" si="3"/>
        <v>72</v>
      </c>
      <c r="F13" s="399">
        <v>36</v>
      </c>
      <c r="G13" s="399">
        <v>36</v>
      </c>
      <c r="H13" s="210">
        <f t="shared" si="4"/>
        <v>31</v>
      </c>
      <c r="I13" s="181">
        <v>17</v>
      </c>
      <c r="J13" s="181">
        <v>14</v>
      </c>
      <c r="K13" s="59" t="s">
        <v>200</v>
      </c>
      <c r="P13" s="1076"/>
      <c r="Q13" s="1076"/>
      <c r="R13" s="1076"/>
    </row>
    <row r="14" spans="1:18" ht="31.5" customHeight="1" x14ac:dyDescent="0.2">
      <c r="A14" s="343" t="s">
        <v>202</v>
      </c>
      <c r="B14" s="209">
        <f t="shared" si="0"/>
        <v>9</v>
      </c>
      <c r="C14" s="209">
        <f t="shared" si="1"/>
        <v>3</v>
      </c>
      <c r="D14" s="209">
        <f t="shared" si="2"/>
        <v>6</v>
      </c>
      <c r="E14" s="209">
        <f t="shared" si="3"/>
        <v>8</v>
      </c>
      <c r="F14" s="483">
        <v>3</v>
      </c>
      <c r="G14" s="483">
        <v>5</v>
      </c>
      <c r="H14" s="209">
        <f t="shared" si="4"/>
        <v>1</v>
      </c>
      <c r="I14" s="202">
        <v>0</v>
      </c>
      <c r="J14" s="202">
        <v>1</v>
      </c>
      <c r="K14" s="302" t="s">
        <v>202</v>
      </c>
      <c r="P14" s="1076"/>
      <c r="Q14" s="1076"/>
      <c r="R14" s="1076"/>
    </row>
    <row r="15" spans="1:18" ht="27" customHeight="1" x14ac:dyDescent="0.2">
      <c r="A15" s="571" t="s">
        <v>47</v>
      </c>
      <c r="B15" s="298">
        <f>SUM(B7:B14)</f>
        <v>28069</v>
      </c>
      <c r="C15" s="298">
        <f>SUM(C7:C14)</f>
        <v>13886</v>
      </c>
      <c r="D15" s="298">
        <f>SUM(D7:D14)</f>
        <v>14183</v>
      </c>
      <c r="E15" s="759">
        <f>SUM(E7:E14)</f>
        <v>20266</v>
      </c>
      <c r="F15" s="215">
        <f t="shared" ref="F15:J15" si="5">SUM(F7:F14)</f>
        <v>10032</v>
      </c>
      <c r="G15" s="215">
        <f>SUM(G7:G14)</f>
        <v>10234</v>
      </c>
      <c r="H15" s="298">
        <f t="shared" si="5"/>
        <v>7803</v>
      </c>
      <c r="I15" s="215">
        <f t="shared" si="5"/>
        <v>3854</v>
      </c>
      <c r="J15" s="215">
        <f t="shared" si="5"/>
        <v>3949</v>
      </c>
      <c r="K15" s="672" t="s">
        <v>48</v>
      </c>
      <c r="P15" s="1076"/>
      <c r="Q15" s="1076"/>
      <c r="R15" s="1076"/>
    </row>
    <row r="16" spans="1:18" ht="12" customHeight="1" x14ac:dyDescent="0.2"/>
    <row r="18" spans="1:11" ht="42.75" x14ac:dyDescent="0.2">
      <c r="A18" s="115"/>
      <c r="B18" s="114" t="s">
        <v>413</v>
      </c>
      <c r="C18" s="114" t="s">
        <v>409</v>
      </c>
    </row>
    <row r="19" spans="1:11" ht="28.5" x14ac:dyDescent="0.2">
      <c r="A19" s="114" t="s">
        <v>427</v>
      </c>
      <c r="B19" s="300">
        <f>H7</f>
        <v>81</v>
      </c>
      <c r="C19" s="300">
        <f>E7</f>
        <v>238</v>
      </c>
    </row>
    <row r="20" spans="1:11" x14ac:dyDescent="0.2">
      <c r="A20" s="114" t="str">
        <f t="shared" ref="A20:A25" si="6">A8</f>
        <v>20-24</v>
      </c>
      <c r="B20" s="300">
        <f>H8</f>
        <v>1254</v>
      </c>
      <c r="C20" s="300">
        <f t="shared" ref="C20:C27" si="7">E8</f>
        <v>2166</v>
      </c>
    </row>
    <row r="21" spans="1:11" x14ac:dyDescent="0.2">
      <c r="A21" s="114" t="str">
        <f t="shared" si="6"/>
        <v>25-29</v>
      </c>
      <c r="B21" s="300">
        <f t="shared" ref="B21:B25" si="8">H9</f>
        <v>2448</v>
      </c>
      <c r="C21" s="300">
        <f t="shared" si="7"/>
        <v>5969</v>
      </c>
    </row>
    <row r="22" spans="1:11" x14ac:dyDescent="0.2">
      <c r="A22" s="114" t="str">
        <f t="shared" si="6"/>
        <v>30-34</v>
      </c>
      <c r="B22" s="300">
        <f t="shared" si="8"/>
        <v>2172</v>
      </c>
      <c r="C22" s="300">
        <f t="shared" si="7"/>
        <v>7402</v>
      </c>
    </row>
    <row r="23" spans="1:11" x14ac:dyDescent="0.2">
      <c r="A23" s="114" t="str">
        <f t="shared" si="6"/>
        <v>35-39</v>
      </c>
      <c r="B23" s="300">
        <f t="shared" si="8"/>
        <v>1384</v>
      </c>
      <c r="C23" s="300">
        <f t="shared" si="7"/>
        <v>3560</v>
      </c>
    </row>
    <row r="24" spans="1:11" x14ac:dyDescent="0.2">
      <c r="A24" s="114" t="str">
        <f t="shared" si="6"/>
        <v>40-44</v>
      </c>
      <c r="B24" s="300">
        <f t="shared" si="8"/>
        <v>432</v>
      </c>
      <c r="C24" s="300">
        <f t="shared" si="7"/>
        <v>851</v>
      </c>
      <c r="E24" s="15"/>
      <c r="F24" s="299"/>
      <c r="H24" s="2"/>
      <c r="I24" s="2"/>
      <c r="J24" s="2"/>
      <c r="K24" s="2"/>
    </row>
    <row r="25" spans="1:11" x14ac:dyDescent="0.2">
      <c r="A25" s="114" t="str">
        <f t="shared" si="6"/>
        <v>45-49</v>
      </c>
      <c r="B25" s="300">
        <f t="shared" si="8"/>
        <v>31</v>
      </c>
      <c r="C25" s="300">
        <f t="shared" si="7"/>
        <v>72</v>
      </c>
      <c r="E25" s="15"/>
      <c r="F25" s="299"/>
      <c r="H25" s="2"/>
      <c r="I25" s="2"/>
      <c r="J25" s="2"/>
      <c r="K25" s="2"/>
    </row>
    <row r="26" spans="1:11" x14ac:dyDescent="0.2">
      <c r="A26" s="114" t="s">
        <v>201</v>
      </c>
      <c r="B26" s="300">
        <f>H14</f>
        <v>1</v>
      </c>
      <c r="C26" s="300">
        <f t="shared" si="7"/>
        <v>8</v>
      </c>
      <c r="E26" s="15"/>
      <c r="F26" s="299"/>
      <c r="H26" s="2"/>
      <c r="I26" s="2"/>
      <c r="J26" s="2"/>
      <c r="K26" s="2"/>
    </row>
    <row r="27" spans="1:11" x14ac:dyDescent="0.2">
      <c r="A27" s="114"/>
      <c r="B27" s="300">
        <f>SUM(B19:B26)</f>
        <v>7803</v>
      </c>
      <c r="C27" s="300">
        <f t="shared" si="7"/>
        <v>20266</v>
      </c>
      <c r="E27" s="15"/>
      <c r="F27" s="299"/>
      <c r="H27" s="2"/>
      <c r="I27" s="2"/>
      <c r="J27" s="2"/>
      <c r="K27" s="2"/>
    </row>
    <row r="28" spans="1:11" x14ac:dyDescent="0.2">
      <c r="B28" s="363"/>
      <c r="C28" s="299"/>
      <c r="E28" s="363"/>
      <c r="F28" s="299"/>
      <c r="H28" s="2"/>
      <c r="I28" s="2"/>
      <c r="J28" s="2"/>
      <c r="K28" s="2"/>
    </row>
    <row r="29" spans="1:11" x14ac:dyDescent="0.2">
      <c r="B29" s="15"/>
      <c r="C29" s="299"/>
      <c r="E29" s="15"/>
      <c r="F29" s="299"/>
      <c r="H29" s="2"/>
      <c r="I29" s="2"/>
      <c r="J29" s="2"/>
      <c r="K29" s="2"/>
    </row>
    <row r="30" spans="1:11" x14ac:dyDescent="0.2">
      <c r="C30" s="422"/>
      <c r="F30" s="422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K26"/>
  <sheetViews>
    <sheetView view="pageBreakPreview" zoomScaleNormal="100" zoomScaleSheetLayoutView="100" workbookViewId="0">
      <selection activeCell="F13" sqref="F13"/>
    </sheetView>
  </sheetViews>
  <sheetFormatPr defaultRowHeight="15" x14ac:dyDescent="0.2"/>
  <cols>
    <col min="1" max="1" width="26.140625" style="46" customWidth="1"/>
    <col min="2" max="2" width="8.42578125" style="46" customWidth="1"/>
    <col min="3" max="4" width="8" style="46" customWidth="1"/>
    <col min="5" max="6" width="8.42578125" style="46" customWidth="1"/>
    <col min="7" max="7" width="8.28515625" style="46" customWidth="1"/>
    <col min="8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58" width="8.42578125" style="45" customWidth="1"/>
    <col min="259" max="260" width="7.7109375" style="45" customWidth="1"/>
    <col min="261" max="261" width="8.5703125" style="45" customWidth="1"/>
    <col min="262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14" width="8.42578125" style="45" customWidth="1"/>
    <col min="515" max="516" width="7.7109375" style="45" customWidth="1"/>
    <col min="517" max="517" width="8.5703125" style="45" customWidth="1"/>
    <col min="518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0" width="8.42578125" style="45" customWidth="1"/>
    <col min="771" max="772" width="7.7109375" style="45" customWidth="1"/>
    <col min="773" max="773" width="8.5703125" style="45" customWidth="1"/>
    <col min="774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26" width="8.42578125" style="45" customWidth="1"/>
    <col min="1027" max="1028" width="7.7109375" style="45" customWidth="1"/>
    <col min="1029" max="1029" width="8.5703125" style="45" customWidth="1"/>
    <col min="1030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82" width="8.42578125" style="45" customWidth="1"/>
    <col min="1283" max="1284" width="7.7109375" style="45" customWidth="1"/>
    <col min="1285" max="1285" width="8.5703125" style="45" customWidth="1"/>
    <col min="1286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38" width="8.42578125" style="45" customWidth="1"/>
    <col min="1539" max="1540" width="7.7109375" style="45" customWidth="1"/>
    <col min="1541" max="1541" width="8.5703125" style="45" customWidth="1"/>
    <col min="1542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794" width="8.42578125" style="45" customWidth="1"/>
    <col min="1795" max="1796" width="7.7109375" style="45" customWidth="1"/>
    <col min="1797" max="1797" width="8.5703125" style="45" customWidth="1"/>
    <col min="1798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0" width="8.42578125" style="45" customWidth="1"/>
    <col min="2051" max="2052" width="7.7109375" style="45" customWidth="1"/>
    <col min="2053" max="2053" width="8.5703125" style="45" customWidth="1"/>
    <col min="2054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06" width="8.42578125" style="45" customWidth="1"/>
    <col min="2307" max="2308" width="7.7109375" style="45" customWidth="1"/>
    <col min="2309" max="2309" width="8.5703125" style="45" customWidth="1"/>
    <col min="2310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62" width="8.42578125" style="45" customWidth="1"/>
    <col min="2563" max="2564" width="7.7109375" style="45" customWidth="1"/>
    <col min="2565" max="2565" width="8.5703125" style="45" customWidth="1"/>
    <col min="2566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18" width="8.42578125" style="45" customWidth="1"/>
    <col min="2819" max="2820" width="7.7109375" style="45" customWidth="1"/>
    <col min="2821" max="2821" width="8.5703125" style="45" customWidth="1"/>
    <col min="2822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74" width="8.42578125" style="45" customWidth="1"/>
    <col min="3075" max="3076" width="7.7109375" style="45" customWidth="1"/>
    <col min="3077" max="3077" width="8.5703125" style="45" customWidth="1"/>
    <col min="3078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0" width="8.42578125" style="45" customWidth="1"/>
    <col min="3331" max="3332" width="7.7109375" style="45" customWidth="1"/>
    <col min="3333" max="3333" width="8.5703125" style="45" customWidth="1"/>
    <col min="3334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86" width="8.42578125" style="45" customWidth="1"/>
    <col min="3587" max="3588" width="7.7109375" style="45" customWidth="1"/>
    <col min="3589" max="3589" width="8.5703125" style="45" customWidth="1"/>
    <col min="3590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42" width="8.42578125" style="45" customWidth="1"/>
    <col min="3843" max="3844" width="7.7109375" style="45" customWidth="1"/>
    <col min="3845" max="3845" width="8.5703125" style="45" customWidth="1"/>
    <col min="3846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098" width="8.42578125" style="45" customWidth="1"/>
    <col min="4099" max="4100" width="7.7109375" style="45" customWidth="1"/>
    <col min="4101" max="4101" width="8.5703125" style="45" customWidth="1"/>
    <col min="4102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54" width="8.42578125" style="45" customWidth="1"/>
    <col min="4355" max="4356" width="7.7109375" style="45" customWidth="1"/>
    <col min="4357" max="4357" width="8.5703125" style="45" customWidth="1"/>
    <col min="4358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0" width="8.42578125" style="45" customWidth="1"/>
    <col min="4611" max="4612" width="7.7109375" style="45" customWidth="1"/>
    <col min="4613" max="4613" width="8.5703125" style="45" customWidth="1"/>
    <col min="4614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66" width="8.42578125" style="45" customWidth="1"/>
    <col min="4867" max="4868" width="7.7109375" style="45" customWidth="1"/>
    <col min="4869" max="4869" width="8.5703125" style="45" customWidth="1"/>
    <col min="4870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22" width="8.42578125" style="45" customWidth="1"/>
    <col min="5123" max="5124" width="7.7109375" style="45" customWidth="1"/>
    <col min="5125" max="5125" width="8.5703125" style="45" customWidth="1"/>
    <col min="5126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78" width="8.42578125" style="45" customWidth="1"/>
    <col min="5379" max="5380" width="7.7109375" style="45" customWidth="1"/>
    <col min="5381" max="5381" width="8.5703125" style="45" customWidth="1"/>
    <col min="5382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34" width="8.42578125" style="45" customWidth="1"/>
    <col min="5635" max="5636" width="7.7109375" style="45" customWidth="1"/>
    <col min="5637" max="5637" width="8.5703125" style="45" customWidth="1"/>
    <col min="5638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0" width="8.42578125" style="45" customWidth="1"/>
    <col min="5891" max="5892" width="7.7109375" style="45" customWidth="1"/>
    <col min="5893" max="5893" width="8.5703125" style="45" customWidth="1"/>
    <col min="5894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46" width="8.42578125" style="45" customWidth="1"/>
    <col min="6147" max="6148" width="7.7109375" style="45" customWidth="1"/>
    <col min="6149" max="6149" width="8.5703125" style="45" customWidth="1"/>
    <col min="6150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02" width="8.42578125" style="45" customWidth="1"/>
    <col min="6403" max="6404" width="7.7109375" style="45" customWidth="1"/>
    <col min="6405" max="6405" width="8.5703125" style="45" customWidth="1"/>
    <col min="6406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58" width="8.42578125" style="45" customWidth="1"/>
    <col min="6659" max="6660" width="7.7109375" style="45" customWidth="1"/>
    <col min="6661" max="6661" width="8.5703125" style="45" customWidth="1"/>
    <col min="6662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14" width="8.42578125" style="45" customWidth="1"/>
    <col min="6915" max="6916" width="7.7109375" style="45" customWidth="1"/>
    <col min="6917" max="6917" width="8.5703125" style="45" customWidth="1"/>
    <col min="6918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0" width="8.42578125" style="45" customWidth="1"/>
    <col min="7171" max="7172" width="7.7109375" style="45" customWidth="1"/>
    <col min="7173" max="7173" width="8.5703125" style="45" customWidth="1"/>
    <col min="7174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26" width="8.42578125" style="45" customWidth="1"/>
    <col min="7427" max="7428" width="7.7109375" style="45" customWidth="1"/>
    <col min="7429" max="7429" width="8.5703125" style="45" customWidth="1"/>
    <col min="7430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82" width="8.42578125" style="45" customWidth="1"/>
    <col min="7683" max="7684" width="7.7109375" style="45" customWidth="1"/>
    <col min="7685" max="7685" width="8.5703125" style="45" customWidth="1"/>
    <col min="7686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38" width="8.42578125" style="45" customWidth="1"/>
    <col min="7939" max="7940" width="7.7109375" style="45" customWidth="1"/>
    <col min="7941" max="7941" width="8.5703125" style="45" customWidth="1"/>
    <col min="7942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194" width="8.42578125" style="45" customWidth="1"/>
    <col min="8195" max="8196" width="7.7109375" style="45" customWidth="1"/>
    <col min="8197" max="8197" width="8.5703125" style="45" customWidth="1"/>
    <col min="8198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0" width="8.42578125" style="45" customWidth="1"/>
    <col min="8451" max="8452" width="7.7109375" style="45" customWidth="1"/>
    <col min="8453" max="8453" width="8.5703125" style="45" customWidth="1"/>
    <col min="8454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06" width="8.42578125" style="45" customWidth="1"/>
    <col min="8707" max="8708" width="7.7109375" style="45" customWidth="1"/>
    <col min="8709" max="8709" width="8.5703125" style="45" customWidth="1"/>
    <col min="8710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62" width="8.42578125" style="45" customWidth="1"/>
    <col min="8963" max="8964" width="7.7109375" style="45" customWidth="1"/>
    <col min="8965" max="8965" width="8.5703125" style="45" customWidth="1"/>
    <col min="8966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18" width="8.42578125" style="45" customWidth="1"/>
    <col min="9219" max="9220" width="7.7109375" style="45" customWidth="1"/>
    <col min="9221" max="9221" width="8.5703125" style="45" customWidth="1"/>
    <col min="9222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74" width="8.42578125" style="45" customWidth="1"/>
    <col min="9475" max="9476" width="7.7109375" style="45" customWidth="1"/>
    <col min="9477" max="9477" width="8.5703125" style="45" customWidth="1"/>
    <col min="9478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0" width="8.42578125" style="45" customWidth="1"/>
    <col min="9731" max="9732" width="7.7109375" style="45" customWidth="1"/>
    <col min="9733" max="9733" width="8.5703125" style="45" customWidth="1"/>
    <col min="9734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86" width="8.42578125" style="45" customWidth="1"/>
    <col min="9987" max="9988" width="7.7109375" style="45" customWidth="1"/>
    <col min="9989" max="9989" width="8.5703125" style="45" customWidth="1"/>
    <col min="9990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42" width="8.42578125" style="45" customWidth="1"/>
    <col min="10243" max="10244" width="7.7109375" style="45" customWidth="1"/>
    <col min="10245" max="10245" width="8.5703125" style="45" customWidth="1"/>
    <col min="10246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498" width="8.42578125" style="45" customWidth="1"/>
    <col min="10499" max="10500" width="7.7109375" style="45" customWidth="1"/>
    <col min="10501" max="10501" width="8.5703125" style="45" customWidth="1"/>
    <col min="10502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54" width="8.42578125" style="45" customWidth="1"/>
    <col min="10755" max="10756" width="7.7109375" style="45" customWidth="1"/>
    <col min="10757" max="10757" width="8.5703125" style="45" customWidth="1"/>
    <col min="10758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0" width="8.42578125" style="45" customWidth="1"/>
    <col min="11011" max="11012" width="7.7109375" style="45" customWidth="1"/>
    <col min="11013" max="11013" width="8.5703125" style="45" customWidth="1"/>
    <col min="11014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66" width="8.42578125" style="45" customWidth="1"/>
    <col min="11267" max="11268" width="7.7109375" style="45" customWidth="1"/>
    <col min="11269" max="11269" width="8.5703125" style="45" customWidth="1"/>
    <col min="11270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22" width="8.42578125" style="45" customWidth="1"/>
    <col min="11523" max="11524" width="7.7109375" style="45" customWidth="1"/>
    <col min="11525" max="11525" width="8.5703125" style="45" customWidth="1"/>
    <col min="11526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78" width="8.42578125" style="45" customWidth="1"/>
    <col min="11779" max="11780" width="7.7109375" style="45" customWidth="1"/>
    <col min="11781" max="11781" width="8.5703125" style="45" customWidth="1"/>
    <col min="11782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34" width="8.42578125" style="45" customWidth="1"/>
    <col min="12035" max="12036" width="7.7109375" style="45" customWidth="1"/>
    <col min="12037" max="12037" width="8.5703125" style="45" customWidth="1"/>
    <col min="12038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0" width="8.42578125" style="45" customWidth="1"/>
    <col min="12291" max="12292" width="7.7109375" style="45" customWidth="1"/>
    <col min="12293" max="12293" width="8.5703125" style="45" customWidth="1"/>
    <col min="12294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46" width="8.42578125" style="45" customWidth="1"/>
    <col min="12547" max="12548" width="7.7109375" style="45" customWidth="1"/>
    <col min="12549" max="12549" width="8.5703125" style="45" customWidth="1"/>
    <col min="12550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02" width="8.42578125" style="45" customWidth="1"/>
    <col min="12803" max="12804" width="7.7109375" style="45" customWidth="1"/>
    <col min="12805" max="12805" width="8.5703125" style="45" customWidth="1"/>
    <col min="12806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58" width="8.42578125" style="45" customWidth="1"/>
    <col min="13059" max="13060" width="7.7109375" style="45" customWidth="1"/>
    <col min="13061" max="13061" width="8.5703125" style="45" customWidth="1"/>
    <col min="13062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14" width="8.42578125" style="45" customWidth="1"/>
    <col min="13315" max="13316" width="7.7109375" style="45" customWidth="1"/>
    <col min="13317" max="13317" width="8.5703125" style="45" customWidth="1"/>
    <col min="13318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0" width="8.42578125" style="45" customWidth="1"/>
    <col min="13571" max="13572" width="7.7109375" style="45" customWidth="1"/>
    <col min="13573" max="13573" width="8.5703125" style="45" customWidth="1"/>
    <col min="13574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26" width="8.42578125" style="45" customWidth="1"/>
    <col min="13827" max="13828" width="7.7109375" style="45" customWidth="1"/>
    <col min="13829" max="13829" width="8.5703125" style="45" customWidth="1"/>
    <col min="13830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82" width="8.42578125" style="45" customWidth="1"/>
    <col min="14083" max="14084" width="7.7109375" style="45" customWidth="1"/>
    <col min="14085" max="14085" width="8.5703125" style="45" customWidth="1"/>
    <col min="14086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38" width="8.42578125" style="45" customWidth="1"/>
    <col min="14339" max="14340" width="7.7109375" style="45" customWidth="1"/>
    <col min="14341" max="14341" width="8.5703125" style="45" customWidth="1"/>
    <col min="14342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594" width="8.42578125" style="45" customWidth="1"/>
    <col min="14595" max="14596" width="7.7109375" style="45" customWidth="1"/>
    <col min="14597" max="14597" width="8.5703125" style="45" customWidth="1"/>
    <col min="14598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0" width="8.42578125" style="45" customWidth="1"/>
    <col min="14851" max="14852" width="7.7109375" style="45" customWidth="1"/>
    <col min="14853" max="14853" width="8.5703125" style="45" customWidth="1"/>
    <col min="14854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06" width="8.42578125" style="45" customWidth="1"/>
    <col min="15107" max="15108" width="7.7109375" style="45" customWidth="1"/>
    <col min="15109" max="15109" width="8.5703125" style="45" customWidth="1"/>
    <col min="15110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62" width="8.42578125" style="45" customWidth="1"/>
    <col min="15363" max="15364" width="7.7109375" style="45" customWidth="1"/>
    <col min="15365" max="15365" width="8.5703125" style="45" customWidth="1"/>
    <col min="15366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18" width="8.42578125" style="45" customWidth="1"/>
    <col min="15619" max="15620" width="7.7109375" style="45" customWidth="1"/>
    <col min="15621" max="15621" width="8.5703125" style="45" customWidth="1"/>
    <col min="15622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74" width="8.42578125" style="45" customWidth="1"/>
    <col min="15875" max="15876" width="7.7109375" style="45" customWidth="1"/>
    <col min="15877" max="15877" width="8.5703125" style="45" customWidth="1"/>
    <col min="15878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0" width="8.42578125" style="45" customWidth="1"/>
    <col min="16131" max="16132" width="7.7109375" style="45" customWidth="1"/>
    <col min="16133" max="16133" width="8.5703125" style="45" customWidth="1"/>
    <col min="16134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242" t="s">
        <v>573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1" ht="38.25" customHeight="1" x14ac:dyDescent="0.2">
      <c r="A2" s="1243" t="s">
        <v>1116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</row>
    <row r="3" spans="1:11" ht="15.75" x14ac:dyDescent="0.2">
      <c r="A3" s="1244">
        <v>2018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1" ht="15.75" x14ac:dyDescent="0.2">
      <c r="A4" s="335" t="s">
        <v>203</v>
      </c>
      <c r="B4" s="333"/>
      <c r="C4" s="333"/>
      <c r="D4" s="333"/>
      <c r="E4" s="333"/>
      <c r="F4" s="333"/>
      <c r="G4" s="333"/>
      <c r="H4" s="333"/>
      <c r="I4" s="333"/>
      <c r="J4" s="333"/>
      <c r="K4" s="334" t="s">
        <v>204</v>
      </c>
    </row>
    <row r="5" spans="1:11" ht="30" customHeight="1" x14ac:dyDescent="0.2">
      <c r="A5" s="1372" t="s">
        <v>1004</v>
      </c>
      <c r="B5" s="1374" t="s">
        <v>819</v>
      </c>
      <c r="C5" s="1375"/>
      <c r="D5" s="1376"/>
      <c r="E5" s="1328" t="s">
        <v>937</v>
      </c>
      <c r="F5" s="1328"/>
      <c r="G5" s="1328"/>
      <c r="H5" s="1328" t="s">
        <v>936</v>
      </c>
      <c r="I5" s="1328"/>
      <c r="J5" s="1329"/>
      <c r="K5" s="1377" t="s">
        <v>827</v>
      </c>
    </row>
    <row r="6" spans="1:11" ht="30" customHeight="1" x14ac:dyDescent="0.2">
      <c r="A6" s="1373"/>
      <c r="B6" s="510" t="s">
        <v>404</v>
      </c>
      <c r="C6" s="511" t="s">
        <v>777</v>
      </c>
      <c r="D6" s="511" t="s">
        <v>776</v>
      </c>
      <c r="E6" s="510" t="s">
        <v>404</v>
      </c>
      <c r="F6" s="511" t="s">
        <v>777</v>
      </c>
      <c r="G6" s="511" t="s">
        <v>776</v>
      </c>
      <c r="H6" s="510" t="s">
        <v>404</v>
      </c>
      <c r="I6" s="511" t="s">
        <v>777</v>
      </c>
      <c r="J6" s="511" t="s">
        <v>776</v>
      </c>
      <c r="K6" s="1378"/>
    </row>
    <row r="7" spans="1:11" ht="27.75" customHeight="1" thickBot="1" x14ac:dyDescent="0.25">
      <c r="A7" s="670" t="s">
        <v>1111</v>
      </c>
      <c r="B7" s="210">
        <f>D7+C7</f>
        <v>319</v>
      </c>
      <c r="C7" s="210">
        <f>I7+F7</f>
        <v>153</v>
      </c>
      <c r="D7" s="210">
        <f>J7+G7</f>
        <v>166</v>
      </c>
      <c r="E7" s="210">
        <f>G7+F7</f>
        <v>270</v>
      </c>
      <c r="F7" s="184">
        <v>131</v>
      </c>
      <c r="G7" s="184">
        <v>139</v>
      </c>
      <c r="H7" s="210">
        <f>J7+I7</f>
        <v>49</v>
      </c>
      <c r="I7" s="184">
        <v>22</v>
      </c>
      <c r="J7" s="184">
        <v>27</v>
      </c>
      <c r="K7" s="134" t="s">
        <v>428</v>
      </c>
    </row>
    <row r="8" spans="1:11" ht="27.75" customHeight="1" thickBot="1" x14ac:dyDescent="0.25">
      <c r="A8" s="41" t="s">
        <v>64</v>
      </c>
      <c r="B8" s="292">
        <f t="shared" ref="B8:B14" si="0">D8+C8</f>
        <v>3420</v>
      </c>
      <c r="C8" s="292">
        <f t="shared" ref="C8:C14" si="1">I8+F8</f>
        <v>1640</v>
      </c>
      <c r="D8" s="292">
        <f t="shared" ref="D8:D14" si="2">J8+G8</f>
        <v>1780</v>
      </c>
      <c r="E8" s="292">
        <f t="shared" ref="E8:E14" si="3">G8+F8</f>
        <v>2501</v>
      </c>
      <c r="F8" s="180">
        <v>1195</v>
      </c>
      <c r="G8" s="180">
        <v>1306</v>
      </c>
      <c r="H8" s="292">
        <f t="shared" ref="H8:H14" si="4">J8+I8</f>
        <v>919</v>
      </c>
      <c r="I8" s="180">
        <v>445</v>
      </c>
      <c r="J8" s="180">
        <v>474</v>
      </c>
      <c r="K8" s="58" t="s">
        <v>65</v>
      </c>
    </row>
    <row r="9" spans="1:11" ht="27.75" customHeight="1" thickBot="1" x14ac:dyDescent="0.25">
      <c r="A9" s="42" t="s">
        <v>66</v>
      </c>
      <c r="B9" s="210">
        <f t="shared" si="0"/>
        <v>8417</v>
      </c>
      <c r="C9" s="210">
        <f t="shared" si="1"/>
        <v>4178</v>
      </c>
      <c r="D9" s="210">
        <f t="shared" si="2"/>
        <v>4239</v>
      </c>
      <c r="E9" s="210">
        <f t="shared" si="3"/>
        <v>6513</v>
      </c>
      <c r="F9" s="181">
        <v>3195</v>
      </c>
      <c r="G9" s="181">
        <v>3318</v>
      </c>
      <c r="H9" s="210">
        <f t="shared" si="4"/>
        <v>1904</v>
      </c>
      <c r="I9" s="181">
        <v>983</v>
      </c>
      <c r="J9" s="181">
        <v>921</v>
      </c>
      <c r="K9" s="59" t="s">
        <v>67</v>
      </c>
    </row>
    <row r="10" spans="1:11" ht="27.75" customHeight="1" thickBot="1" x14ac:dyDescent="0.25">
      <c r="A10" s="41" t="s">
        <v>68</v>
      </c>
      <c r="B10" s="292">
        <f t="shared" si="0"/>
        <v>9574</v>
      </c>
      <c r="C10" s="292">
        <f t="shared" si="1"/>
        <v>4781</v>
      </c>
      <c r="D10" s="292">
        <f t="shared" si="2"/>
        <v>4793</v>
      </c>
      <c r="E10" s="292">
        <f t="shared" si="3"/>
        <v>7744</v>
      </c>
      <c r="F10" s="180">
        <v>3872</v>
      </c>
      <c r="G10" s="180">
        <v>3872</v>
      </c>
      <c r="H10" s="292">
        <f t="shared" si="4"/>
        <v>1830</v>
      </c>
      <c r="I10" s="180">
        <v>909</v>
      </c>
      <c r="J10" s="180">
        <v>921</v>
      </c>
      <c r="K10" s="58" t="s">
        <v>69</v>
      </c>
    </row>
    <row r="11" spans="1:11" ht="27.75" customHeight="1" thickBot="1" x14ac:dyDescent="0.25">
      <c r="A11" s="42" t="s">
        <v>70</v>
      </c>
      <c r="B11" s="210">
        <f t="shared" si="0"/>
        <v>4944</v>
      </c>
      <c r="C11" s="210">
        <f t="shared" si="1"/>
        <v>2438</v>
      </c>
      <c r="D11" s="210">
        <f t="shared" si="2"/>
        <v>2506</v>
      </c>
      <c r="E11" s="210">
        <f t="shared" si="3"/>
        <v>3722</v>
      </c>
      <c r="F11" s="181">
        <v>1866</v>
      </c>
      <c r="G11" s="181">
        <v>1856</v>
      </c>
      <c r="H11" s="210">
        <f t="shared" si="4"/>
        <v>1222</v>
      </c>
      <c r="I11" s="181">
        <v>572</v>
      </c>
      <c r="J11" s="181">
        <v>650</v>
      </c>
      <c r="K11" s="59" t="s">
        <v>71</v>
      </c>
    </row>
    <row r="12" spans="1:11" ht="27.75" customHeight="1" thickBot="1" x14ac:dyDescent="0.25">
      <c r="A12" s="41" t="s">
        <v>72</v>
      </c>
      <c r="B12" s="292">
        <f t="shared" si="0"/>
        <v>1283</v>
      </c>
      <c r="C12" s="292">
        <f t="shared" si="1"/>
        <v>640</v>
      </c>
      <c r="D12" s="292">
        <f t="shared" si="2"/>
        <v>643</v>
      </c>
      <c r="E12" s="292">
        <f t="shared" si="3"/>
        <v>881</v>
      </c>
      <c r="F12" s="180">
        <v>443</v>
      </c>
      <c r="G12" s="180">
        <v>438</v>
      </c>
      <c r="H12" s="292">
        <f t="shared" si="4"/>
        <v>402</v>
      </c>
      <c r="I12" s="180">
        <v>197</v>
      </c>
      <c r="J12" s="180">
        <v>205</v>
      </c>
      <c r="K12" s="58" t="s">
        <v>73</v>
      </c>
    </row>
    <row r="13" spans="1:11" ht="27.75" customHeight="1" thickBot="1" x14ac:dyDescent="0.25">
      <c r="A13" s="42" t="s">
        <v>165</v>
      </c>
      <c r="B13" s="210">
        <f t="shared" si="0"/>
        <v>103</v>
      </c>
      <c r="C13" s="210">
        <f t="shared" si="1"/>
        <v>53</v>
      </c>
      <c r="D13" s="210">
        <f t="shared" si="2"/>
        <v>50</v>
      </c>
      <c r="E13" s="210">
        <f t="shared" si="3"/>
        <v>80</v>
      </c>
      <c r="F13" s="181">
        <v>42</v>
      </c>
      <c r="G13" s="181">
        <v>38</v>
      </c>
      <c r="H13" s="210">
        <f t="shared" si="4"/>
        <v>23</v>
      </c>
      <c r="I13" s="181">
        <v>11</v>
      </c>
      <c r="J13" s="181">
        <v>12</v>
      </c>
      <c r="K13" s="59" t="s">
        <v>200</v>
      </c>
    </row>
    <row r="14" spans="1:11" ht="27.75" customHeight="1" x14ac:dyDescent="0.2">
      <c r="A14" s="343" t="s">
        <v>202</v>
      </c>
      <c r="B14" s="209">
        <f t="shared" si="0"/>
        <v>9</v>
      </c>
      <c r="C14" s="209">
        <f t="shared" si="1"/>
        <v>3</v>
      </c>
      <c r="D14" s="209">
        <f t="shared" si="2"/>
        <v>6</v>
      </c>
      <c r="E14" s="209">
        <f t="shared" si="3"/>
        <v>8</v>
      </c>
      <c r="F14" s="202">
        <v>3</v>
      </c>
      <c r="G14" s="202">
        <v>5</v>
      </c>
      <c r="H14" s="209">
        <f t="shared" si="4"/>
        <v>1</v>
      </c>
      <c r="I14" s="202">
        <v>0</v>
      </c>
      <c r="J14" s="202">
        <v>1</v>
      </c>
      <c r="K14" s="302" t="s">
        <v>202</v>
      </c>
    </row>
    <row r="15" spans="1:11" ht="27.75" customHeight="1" x14ac:dyDescent="0.2">
      <c r="A15" s="571" t="s">
        <v>47</v>
      </c>
      <c r="B15" s="298">
        <f t="shared" ref="B15:J15" si="5">SUM(B7:B14)</f>
        <v>28069</v>
      </c>
      <c r="C15" s="298">
        <f t="shared" si="5"/>
        <v>13886</v>
      </c>
      <c r="D15" s="298">
        <f t="shared" si="5"/>
        <v>14183</v>
      </c>
      <c r="E15" s="298">
        <f t="shared" si="5"/>
        <v>21719</v>
      </c>
      <c r="F15" s="215">
        <f t="shared" si="5"/>
        <v>10747</v>
      </c>
      <c r="G15" s="215">
        <f t="shared" si="5"/>
        <v>10972</v>
      </c>
      <c r="H15" s="298">
        <f t="shared" si="5"/>
        <v>6350</v>
      </c>
      <c r="I15" s="215">
        <f t="shared" si="5"/>
        <v>3139</v>
      </c>
      <c r="J15" s="215">
        <f t="shared" si="5"/>
        <v>3211</v>
      </c>
      <c r="K15" s="672" t="s">
        <v>48</v>
      </c>
    </row>
    <row r="16" spans="1:11" ht="24.95" customHeight="1" x14ac:dyDescent="0.2">
      <c r="A16" s="116"/>
      <c r="B16" s="117"/>
      <c r="C16" s="117"/>
      <c r="D16" s="117"/>
      <c r="E16" s="117"/>
      <c r="F16" s="117"/>
      <c r="G16" s="117"/>
      <c r="H16" s="117"/>
      <c r="I16" s="117"/>
      <c r="J16" s="117"/>
      <c r="K16" s="118"/>
    </row>
    <row r="17" spans="1:4" ht="41.25" customHeight="1" x14ac:dyDescent="0.2">
      <c r="A17" s="115"/>
      <c r="B17" s="114" t="s">
        <v>411</v>
      </c>
      <c r="C17" s="114" t="s">
        <v>412</v>
      </c>
      <c r="D17" s="115"/>
    </row>
    <row r="18" spans="1:4" ht="21" customHeight="1" x14ac:dyDescent="0.2">
      <c r="A18" s="114" t="s">
        <v>427</v>
      </c>
      <c r="B18" s="300">
        <f>H7</f>
        <v>49</v>
      </c>
      <c r="C18" s="300">
        <f>E7</f>
        <v>270</v>
      </c>
      <c r="D18" s="115"/>
    </row>
    <row r="19" spans="1:4" x14ac:dyDescent="0.2">
      <c r="A19" s="114" t="s">
        <v>64</v>
      </c>
      <c r="B19" s="115">
        <f t="shared" ref="B19:B25" si="6">H8</f>
        <v>919</v>
      </c>
      <c r="C19" s="115">
        <f t="shared" ref="C19:C25" si="7">E8</f>
        <v>2501</v>
      </c>
      <c r="D19" s="115"/>
    </row>
    <row r="20" spans="1:4" x14ac:dyDescent="0.2">
      <c r="A20" s="114" t="s">
        <v>66</v>
      </c>
      <c r="B20" s="115">
        <f t="shared" si="6"/>
        <v>1904</v>
      </c>
      <c r="C20" s="115">
        <f t="shared" si="7"/>
        <v>6513</v>
      </c>
      <c r="D20" s="115"/>
    </row>
    <row r="21" spans="1:4" x14ac:dyDescent="0.2">
      <c r="A21" s="114" t="s">
        <v>68</v>
      </c>
      <c r="B21" s="115">
        <f t="shared" si="6"/>
        <v>1830</v>
      </c>
      <c r="C21" s="115">
        <f t="shared" si="7"/>
        <v>7744</v>
      </c>
      <c r="D21" s="115"/>
    </row>
    <row r="22" spans="1:4" x14ac:dyDescent="0.2">
      <c r="A22" s="114" t="s">
        <v>70</v>
      </c>
      <c r="B22" s="115">
        <f t="shared" si="6"/>
        <v>1222</v>
      </c>
      <c r="C22" s="115">
        <f t="shared" si="7"/>
        <v>3722</v>
      </c>
      <c r="D22" s="115"/>
    </row>
    <row r="23" spans="1:4" x14ac:dyDescent="0.2">
      <c r="A23" s="114" t="s">
        <v>72</v>
      </c>
      <c r="B23" s="115">
        <f t="shared" si="6"/>
        <v>402</v>
      </c>
      <c r="C23" s="115">
        <f t="shared" si="7"/>
        <v>881</v>
      </c>
      <c r="D23" s="115"/>
    </row>
    <row r="24" spans="1:4" x14ac:dyDescent="0.2">
      <c r="A24" s="114" t="s">
        <v>165</v>
      </c>
      <c r="B24" s="115">
        <f t="shared" si="6"/>
        <v>23</v>
      </c>
      <c r="C24" s="115">
        <f t="shared" si="7"/>
        <v>80</v>
      </c>
      <c r="D24" s="115"/>
    </row>
    <row r="25" spans="1:4" x14ac:dyDescent="0.2">
      <c r="A25" s="114" t="s">
        <v>202</v>
      </c>
      <c r="B25" s="115">
        <f t="shared" si="6"/>
        <v>1</v>
      </c>
      <c r="C25" s="115">
        <f t="shared" si="7"/>
        <v>8</v>
      </c>
      <c r="D25" s="115"/>
    </row>
    <row r="26" spans="1:4" x14ac:dyDescent="0.2">
      <c r="B26" s="365">
        <f>SUM(B18:B25)</f>
        <v>6350</v>
      </c>
      <c r="C26" s="365">
        <f>SUM(C18:C25)</f>
        <v>21719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I16"/>
  <sheetViews>
    <sheetView view="pageBreakPreview" zoomScaleNormal="100" workbookViewId="0">
      <selection activeCell="D8" sqref="D8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323" t="s">
        <v>574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243" ht="35.25" customHeight="1" x14ac:dyDescent="0.25">
      <c r="A2" s="1324" t="s">
        <v>1117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243" ht="18.75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243" ht="18.75" customHeight="1" x14ac:dyDescent="0.25">
      <c r="A4" s="1309" t="s">
        <v>354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243" ht="15.75" x14ac:dyDescent="0.3">
      <c r="A5" s="328" t="s">
        <v>958</v>
      </c>
      <c r="B5" s="339"/>
      <c r="C5" s="339"/>
      <c r="D5" s="339"/>
      <c r="E5" s="339"/>
      <c r="F5" s="339"/>
      <c r="G5" s="339"/>
      <c r="H5" s="344"/>
      <c r="I5" s="339"/>
      <c r="J5" s="339"/>
      <c r="K5" s="339"/>
      <c r="L5" s="339"/>
      <c r="M5" s="337" t="s">
        <v>206</v>
      </c>
    </row>
    <row r="6" spans="1:243" ht="28.5" customHeight="1" x14ac:dyDescent="0.2">
      <c r="A6" s="1334" t="s">
        <v>1005</v>
      </c>
      <c r="B6" s="1379" t="s">
        <v>1006</v>
      </c>
      <c r="C6" s="1380"/>
      <c r="D6" s="1381"/>
      <c r="E6" s="1381"/>
      <c r="F6" s="1381"/>
      <c r="G6" s="1381"/>
      <c r="H6" s="1381"/>
      <c r="I6" s="1381"/>
      <c r="J6" s="1381"/>
      <c r="K6" s="1381"/>
      <c r="L6" s="1382"/>
      <c r="M6" s="1383" t="s">
        <v>662</v>
      </c>
    </row>
    <row r="7" spans="1:243" ht="40.5" customHeight="1" x14ac:dyDescent="0.2">
      <c r="A7" s="1335"/>
      <c r="B7" s="53" t="s">
        <v>404</v>
      </c>
      <c r="C7" s="1162" t="s">
        <v>833</v>
      </c>
      <c r="D7" s="282" t="s">
        <v>459</v>
      </c>
      <c r="E7" s="282" t="s">
        <v>65</v>
      </c>
      <c r="F7" s="282" t="s">
        <v>63</v>
      </c>
      <c r="G7" s="282" t="s">
        <v>458</v>
      </c>
      <c r="H7" s="282" t="s">
        <v>457</v>
      </c>
      <c r="I7" s="282">
        <v>4</v>
      </c>
      <c r="J7" s="282">
        <v>3</v>
      </c>
      <c r="K7" s="282">
        <v>2</v>
      </c>
      <c r="L7" s="282">
        <v>1</v>
      </c>
      <c r="M7" s="1384"/>
    </row>
    <row r="8" spans="1:243" ht="26.25" customHeight="1" thickBot="1" x14ac:dyDescent="0.25">
      <c r="A8" s="671" t="s">
        <v>1112</v>
      </c>
      <c r="B8" s="198">
        <f>SUM(C8:L8)</f>
        <v>81</v>
      </c>
      <c r="C8" s="198">
        <v>5</v>
      </c>
      <c r="D8" s="178">
        <v>0</v>
      </c>
      <c r="E8" s="178">
        <v>0</v>
      </c>
      <c r="F8" s="178">
        <v>0</v>
      </c>
      <c r="G8" s="178">
        <v>0</v>
      </c>
      <c r="H8" s="178">
        <v>0</v>
      </c>
      <c r="I8" s="178">
        <v>0</v>
      </c>
      <c r="J8" s="178">
        <v>13</v>
      </c>
      <c r="K8" s="178">
        <v>24</v>
      </c>
      <c r="L8" s="178">
        <v>39</v>
      </c>
      <c r="M8" s="57" t="s">
        <v>428</v>
      </c>
    </row>
    <row r="9" spans="1:243" ht="26.25" customHeight="1" thickBot="1" x14ac:dyDescent="0.25">
      <c r="A9" s="41" t="s">
        <v>64</v>
      </c>
      <c r="B9" s="402">
        <f t="shared" ref="B9:B15" si="0">SUM(C9:L9)</f>
        <v>1254</v>
      </c>
      <c r="C9" s="199">
        <v>181</v>
      </c>
      <c r="D9" s="180">
        <v>0</v>
      </c>
      <c r="E9" s="180">
        <v>0</v>
      </c>
      <c r="F9" s="180">
        <v>0</v>
      </c>
      <c r="G9" s="180">
        <v>0</v>
      </c>
      <c r="H9" s="180">
        <v>171</v>
      </c>
      <c r="I9" s="180">
        <v>166</v>
      </c>
      <c r="J9" s="180">
        <v>170</v>
      </c>
      <c r="K9" s="180">
        <v>244</v>
      </c>
      <c r="L9" s="180">
        <v>322</v>
      </c>
      <c r="M9" s="58" t="s">
        <v>64</v>
      </c>
    </row>
    <row r="10" spans="1:243" ht="26.25" customHeight="1" thickBot="1" x14ac:dyDescent="0.25">
      <c r="A10" s="42" t="s">
        <v>66</v>
      </c>
      <c r="B10" s="198">
        <f t="shared" si="0"/>
        <v>2448</v>
      </c>
      <c r="C10" s="200">
        <v>300</v>
      </c>
      <c r="D10" s="181">
        <v>0</v>
      </c>
      <c r="E10" s="181">
        <v>0</v>
      </c>
      <c r="F10" s="181">
        <v>0</v>
      </c>
      <c r="G10" s="181">
        <v>157</v>
      </c>
      <c r="H10" s="181">
        <v>961</v>
      </c>
      <c r="I10" s="181">
        <v>249</v>
      </c>
      <c r="J10" s="181">
        <v>264</v>
      </c>
      <c r="K10" s="181">
        <v>248</v>
      </c>
      <c r="L10" s="181">
        <v>269</v>
      </c>
      <c r="M10" s="59" t="s">
        <v>66</v>
      </c>
    </row>
    <row r="11" spans="1:243" ht="26.25" customHeight="1" thickBot="1" x14ac:dyDescent="0.25">
      <c r="A11" s="41" t="s">
        <v>68</v>
      </c>
      <c r="B11" s="402">
        <f t="shared" si="0"/>
        <v>2172</v>
      </c>
      <c r="C11" s="199">
        <v>264</v>
      </c>
      <c r="D11" s="180">
        <v>0</v>
      </c>
      <c r="E11" s="180">
        <v>0</v>
      </c>
      <c r="F11" s="180">
        <v>113</v>
      </c>
      <c r="G11" s="180">
        <v>621</v>
      </c>
      <c r="H11" s="180">
        <v>703</v>
      </c>
      <c r="I11" s="180">
        <v>142</v>
      </c>
      <c r="J11" s="180">
        <v>122</v>
      </c>
      <c r="K11" s="180">
        <v>108</v>
      </c>
      <c r="L11" s="180">
        <v>99</v>
      </c>
      <c r="M11" s="58" t="s">
        <v>68</v>
      </c>
    </row>
    <row r="12" spans="1:243" ht="26.25" customHeight="1" thickBot="1" x14ac:dyDescent="0.25">
      <c r="A12" s="42" t="s">
        <v>70</v>
      </c>
      <c r="B12" s="198">
        <f t="shared" si="0"/>
        <v>1384</v>
      </c>
      <c r="C12" s="200">
        <v>193</v>
      </c>
      <c r="D12" s="181">
        <v>1</v>
      </c>
      <c r="E12" s="181">
        <v>38</v>
      </c>
      <c r="F12" s="181">
        <v>286</v>
      </c>
      <c r="G12" s="181">
        <v>430</v>
      </c>
      <c r="H12" s="181">
        <v>269</v>
      </c>
      <c r="I12" s="181">
        <v>57</v>
      </c>
      <c r="J12" s="181">
        <v>40</v>
      </c>
      <c r="K12" s="181">
        <v>30</v>
      </c>
      <c r="L12" s="181">
        <v>40</v>
      </c>
      <c r="M12" s="59" t="s">
        <v>70</v>
      </c>
    </row>
    <row r="13" spans="1:243" ht="26.25" customHeight="1" thickBot="1" x14ac:dyDescent="0.25">
      <c r="A13" s="41" t="s">
        <v>72</v>
      </c>
      <c r="B13" s="402">
        <f t="shared" si="0"/>
        <v>432</v>
      </c>
      <c r="C13" s="199">
        <v>51</v>
      </c>
      <c r="D13" s="180">
        <v>10</v>
      </c>
      <c r="E13" s="180">
        <v>70</v>
      </c>
      <c r="F13" s="180">
        <v>112</v>
      </c>
      <c r="G13" s="180">
        <v>93</v>
      </c>
      <c r="H13" s="180">
        <v>58</v>
      </c>
      <c r="I13" s="180">
        <v>13</v>
      </c>
      <c r="J13" s="180">
        <v>9</v>
      </c>
      <c r="K13" s="180">
        <v>5</v>
      </c>
      <c r="L13" s="180">
        <v>11</v>
      </c>
      <c r="M13" s="58" t="s">
        <v>72</v>
      </c>
    </row>
    <row r="14" spans="1:243" ht="26.25" customHeight="1" thickBot="1" x14ac:dyDescent="0.25">
      <c r="A14" s="42" t="s">
        <v>165</v>
      </c>
      <c r="B14" s="198">
        <f t="shared" si="0"/>
        <v>31</v>
      </c>
      <c r="C14" s="200">
        <v>5</v>
      </c>
      <c r="D14" s="181">
        <v>5</v>
      </c>
      <c r="E14" s="181">
        <v>3</v>
      </c>
      <c r="F14" s="181">
        <v>5</v>
      </c>
      <c r="G14" s="181">
        <v>4</v>
      </c>
      <c r="H14" s="181">
        <v>4</v>
      </c>
      <c r="I14" s="181">
        <v>3</v>
      </c>
      <c r="J14" s="181">
        <v>1</v>
      </c>
      <c r="K14" s="181">
        <v>0</v>
      </c>
      <c r="L14" s="181">
        <v>1</v>
      </c>
      <c r="M14" s="59" t="s">
        <v>165</v>
      </c>
    </row>
    <row r="15" spans="1:243" ht="26.25" customHeight="1" x14ac:dyDescent="0.2">
      <c r="A15" s="343" t="s">
        <v>202</v>
      </c>
      <c r="B15" s="209">
        <f t="shared" si="0"/>
        <v>1</v>
      </c>
      <c r="C15" s="201">
        <v>1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302" t="s">
        <v>202</v>
      </c>
    </row>
    <row r="16" spans="1:243" ht="26.25" customHeight="1" x14ac:dyDescent="0.2">
      <c r="A16" s="571" t="s">
        <v>47</v>
      </c>
      <c r="B16" s="298">
        <f>SUM(B8:B15)</f>
        <v>7803</v>
      </c>
      <c r="C16" s="215">
        <f t="shared" ref="C16:K16" si="1">SUM(C8:C15)</f>
        <v>1000</v>
      </c>
      <c r="D16" s="215">
        <f t="shared" si="1"/>
        <v>16</v>
      </c>
      <c r="E16" s="215">
        <f>SUM(E8:E15)</f>
        <v>111</v>
      </c>
      <c r="F16" s="215">
        <f>SUM(F8:F15)</f>
        <v>516</v>
      </c>
      <c r="G16" s="215">
        <f t="shared" si="1"/>
        <v>1305</v>
      </c>
      <c r="H16" s="215">
        <f t="shared" si="1"/>
        <v>2166</v>
      </c>
      <c r="I16" s="215">
        <f t="shared" si="1"/>
        <v>630</v>
      </c>
      <c r="J16" s="215">
        <f>SUM(J8:J15)</f>
        <v>619</v>
      </c>
      <c r="K16" s="215">
        <f t="shared" si="1"/>
        <v>659</v>
      </c>
      <c r="L16" s="215">
        <f>SUM(L8:L15)</f>
        <v>781</v>
      </c>
      <c r="M16" s="672" t="s">
        <v>48</v>
      </c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I16"/>
  <sheetViews>
    <sheetView view="pageBreakPreview" zoomScaleNormal="100" workbookViewId="0">
      <selection activeCell="M25" sqref="M25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323" t="s">
        <v>205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243" ht="38.25" customHeight="1" x14ac:dyDescent="0.25">
      <c r="A2" s="1324" t="s">
        <v>1118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243" ht="18.75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243" ht="18.75" customHeight="1" x14ac:dyDescent="0.25">
      <c r="A4" s="1309" t="s">
        <v>355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243" ht="15.75" x14ac:dyDescent="0.3">
      <c r="A5" s="328" t="s">
        <v>959</v>
      </c>
      <c r="B5" s="339"/>
      <c r="C5" s="339"/>
      <c r="D5" s="339"/>
      <c r="E5" s="339"/>
      <c r="F5" s="339"/>
      <c r="G5" s="339"/>
      <c r="H5" s="344"/>
      <c r="I5" s="339"/>
      <c r="J5" s="339"/>
      <c r="K5" s="339"/>
      <c r="L5" s="339"/>
      <c r="M5" s="337" t="s">
        <v>207</v>
      </c>
    </row>
    <row r="6" spans="1:243" ht="28.5" customHeight="1" x14ac:dyDescent="0.2">
      <c r="A6" s="1334" t="s">
        <v>1005</v>
      </c>
      <c r="B6" s="1379" t="s">
        <v>1006</v>
      </c>
      <c r="C6" s="1380"/>
      <c r="D6" s="1381"/>
      <c r="E6" s="1381"/>
      <c r="F6" s="1381"/>
      <c r="G6" s="1381"/>
      <c r="H6" s="1381"/>
      <c r="I6" s="1381"/>
      <c r="J6" s="1381"/>
      <c r="K6" s="1381"/>
      <c r="L6" s="1382"/>
      <c r="M6" s="1383" t="s">
        <v>662</v>
      </c>
    </row>
    <row r="7" spans="1:243" ht="36" customHeight="1" x14ac:dyDescent="0.2">
      <c r="A7" s="1335"/>
      <c r="B7" s="53" t="s">
        <v>404</v>
      </c>
      <c r="C7" s="1162" t="s">
        <v>833</v>
      </c>
      <c r="D7" s="282" t="s">
        <v>459</v>
      </c>
      <c r="E7" s="282" t="s">
        <v>65</v>
      </c>
      <c r="F7" s="282" t="s">
        <v>63</v>
      </c>
      <c r="G7" s="282" t="s">
        <v>458</v>
      </c>
      <c r="H7" s="282" t="s">
        <v>457</v>
      </c>
      <c r="I7" s="282">
        <v>4</v>
      </c>
      <c r="J7" s="282">
        <v>3</v>
      </c>
      <c r="K7" s="282">
        <v>2</v>
      </c>
      <c r="L7" s="282">
        <v>1</v>
      </c>
      <c r="M7" s="1384"/>
    </row>
    <row r="8" spans="1:243" ht="26.25" customHeight="1" thickBot="1" x14ac:dyDescent="0.25">
      <c r="A8" s="671" t="s">
        <v>826</v>
      </c>
      <c r="B8" s="198">
        <f t="shared" ref="B8:B15" si="0">SUM(C8:L8)</f>
        <v>238</v>
      </c>
      <c r="C8" s="198">
        <v>42</v>
      </c>
      <c r="D8" s="178">
        <v>0</v>
      </c>
      <c r="E8" s="178">
        <v>0</v>
      </c>
      <c r="F8" s="178">
        <v>0</v>
      </c>
      <c r="G8" s="178">
        <v>0</v>
      </c>
      <c r="H8" s="178">
        <v>0</v>
      </c>
      <c r="I8" s="178">
        <v>0</v>
      </c>
      <c r="J8" s="178">
        <v>27</v>
      </c>
      <c r="K8" s="178">
        <v>67</v>
      </c>
      <c r="L8" s="178">
        <v>102</v>
      </c>
      <c r="M8" s="57" t="s">
        <v>428</v>
      </c>
    </row>
    <row r="9" spans="1:243" ht="26.25" customHeight="1" thickBot="1" x14ac:dyDescent="0.25">
      <c r="A9" s="41" t="s">
        <v>64</v>
      </c>
      <c r="B9" s="199">
        <f t="shared" si="0"/>
        <v>2166</v>
      </c>
      <c r="C9" s="199">
        <v>355</v>
      </c>
      <c r="D9" s="180">
        <v>0</v>
      </c>
      <c r="E9" s="180">
        <v>0</v>
      </c>
      <c r="F9" s="180">
        <v>0</v>
      </c>
      <c r="G9" s="180">
        <v>0</v>
      </c>
      <c r="H9" s="180">
        <v>310</v>
      </c>
      <c r="I9" s="180">
        <v>312</v>
      </c>
      <c r="J9" s="180">
        <v>329</v>
      </c>
      <c r="K9" s="180">
        <v>401</v>
      </c>
      <c r="L9" s="180">
        <v>459</v>
      </c>
      <c r="M9" s="58" t="s">
        <v>64</v>
      </c>
    </row>
    <row r="10" spans="1:243" ht="26.25" customHeight="1" thickBot="1" x14ac:dyDescent="0.25">
      <c r="A10" s="42" t="s">
        <v>66</v>
      </c>
      <c r="B10" s="200">
        <f t="shared" si="0"/>
        <v>5969</v>
      </c>
      <c r="C10" s="200">
        <v>1029</v>
      </c>
      <c r="D10" s="181">
        <v>0</v>
      </c>
      <c r="E10" s="181">
        <v>0</v>
      </c>
      <c r="F10" s="181">
        <v>0</v>
      </c>
      <c r="G10" s="181">
        <v>272</v>
      </c>
      <c r="H10" s="181">
        <v>1992</v>
      </c>
      <c r="I10" s="181">
        <v>727</v>
      </c>
      <c r="J10" s="181">
        <v>655</v>
      </c>
      <c r="K10" s="181">
        <v>638</v>
      </c>
      <c r="L10" s="181">
        <v>656</v>
      </c>
      <c r="M10" s="59" t="s">
        <v>66</v>
      </c>
    </row>
    <row r="11" spans="1:243" ht="26.25" customHeight="1" thickBot="1" x14ac:dyDescent="0.25">
      <c r="A11" s="41" t="s">
        <v>68</v>
      </c>
      <c r="B11" s="199">
        <f t="shared" si="0"/>
        <v>7402</v>
      </c>
      <c r="C11" s="199">
        <v>1197</v>
      </c>
      <c r="D11" s="180">
        <v>0</v>
      </c>
      <c r="E11" s="180">
        <v>0</v>
      </c>
      <c r="F11" s="180">
        <v>189</v>
      </c>
      <c r="G11" s="180">
        <v>1174</v>
      </c>
      <c r="H11" s="180">
        <v>2915</v>
      </c>
      <c r="I11" s="180">
        <v>655</v>
      </c>
      <c r="J11" s="180">
        <v>473</v>
      </c>
      <c r="K11" s="180">
        <v>421</v>
      </c>
      <c r="L11" s="180">
        <v>378</v>
      </c>
      <c r="M11" s="58" t="s">
        <v>68</v>
      </c>
    </row>
    <row r="12" spans="1:243" ht="26.25" customHeight="1" thickBot="1" x14ac:dyDescent="0.25">
      <c r="A12" s="42" t="s">
        <v>70</v>
      </c>
      <c r="B12" s="200">
        <f t="shared" si="0"/>
        <v>3560</v>
      </c>
      <c r="C12" s="200">
        <v>502</v>
      </c>
      <c r="D12" s="181">
        <v>5</v>
      </c>
      <c r="E12" s="181">
        <v>87</v>
      </c>
      <c r="F12" s="181">
        <v>450</v>
      </c>
      <c r="G12" s="181">
        <v>935</v>
      </c>
      <c r="H12" s="181">
        <v>988</v>
      </c>
      <c r="I12" s="181">
        <v>205</v>
      </c>
      <c r="J12" s="181">
        <v>160</v>
      </c>
      <c r="K12" s="181">
        <v>115</v>
      </c>
      <c r="L12" s="181">
        <v>113</v>
      </c>
      <c r="M12" s="59" t="s">
        <v>70</v>
      </c>
    </row>
    <row r="13" spans="1:243" ht="26.25" customHeight="1" thickBot="1" x14ac:dyDescent="0.25">
      <c r="A13" s="41" t="s">
        <v>72</v>
      </c>
      <c r="B13" s="199">
        <f t="shared" si="0"/>
        <v>851</v>
      </c>
      <c r="C13" s="199">
        <v>137</v>
      </c>
      <c r="D13" s="180">
        <v>20</v>
      </c>
      <c r="E13" s="180">
        <v>92</v>
      </c>
      <c r="F13" s="180">
        <v>164</v>
      </c>
      <c r="G13" s="180">
        <v>165</v>
      </c>
      <c r="H13" s="180">
        <v>165</v>
      </c>
      <c r="I13" s="180">
        <v>37</v>
      </c>
      <c r="J13" s="180">
        <v>21</v>
      </c>
      <c r="K13" s="180">
        <v>26</v>
      </c>
      <c r="L13" s="180">
        <v>24</v>
      </c>
      <c r="M13" s="58" t="s">
        <v>72</v>
      </c>
    </row>
    <row r="14" spans="1:243" ht="26.25" customHeight="1" thickBot="1" x14ac:dyDescent="0.25">
      <c r="A14" s="42" t="s">
        <v>165</v>
      </c>
      <c r="B14" s="200">
        <f t="shared" si="0"/>
        <v>72</v>
      </c>
      <c r="C14" s="200">
        <v>15</v>
      </c>
      <c r="D14" s="181">
        <v>9</v>
      </c>
      <c r="E14" s="181">
        <v>11</v>
      </c>
      <c r="F14" s="181">
        <v>9</v>
      </c>
      <c r="G14" s="181">
        <v>10</v>
      </c>
      <c r="H14" s="181">
        <v>10</v>
      </c>
      <c r="I14" s="181">
        <v>2</v>
      </c>
      <c r="J14" s="181">
        <v>2</v>
      </c>
      <c r="K14" s="181">
        <v>2</v>
      </c>
      <c r="L14" s="181">
        <v>2</v>
      </c>
      <c r="M14" s="59" t="s">
        <v>165</v>
      </c>
    </row>
    <row r="15" spans="1:243" ht="26.25" customHeight="1" x14ac:dyDescent="0.2">
      <c r="A15" s="343" t="s">
        <v>202</v>
      </c>
      <c r="B15" s="201">
        <f t="shared" si="0"/>
        <v>8</v>
      </c>
      <c r="C15" s="201">
        <v>2</v>
      </c>
      <c r="D15" s="202">
        <v>2</v>
      </c>
      <c r="E15" s="202">
        <v>1</v>
      </c>
      <c r="F15" s="202">
        <v>0</v>
      </c>
      <c r="G15" s="202">
        <v>2</v>
      </c>
      <c r="H15" s="202">
        <v>1</v>
      </c>
      <c r="I15" s="202">
        <v>0</v>
      </c>
      <c r="J15" s="202">
        <v>0</v>
      </c>
      <c r="K15" s="202">
        <v>0</v>
      </c>
      <c r="L15" s="202">
        <v>0</v>
      </c>
      <c r="M15" s="302" t="s">
        <v>202</v>
      </c>
    </row>
    <row r="16" spans="1:243" ht="26.25" customHeight="1" x14ac:dyDescent="0.2">
      <c r="A16" s="571" t="s">
        <v>47</v>
      </c>
      <c r="B16" s="215">
        <f t="shared" ref="B16:I16" si="1">SUM(B8:B15)</f>
        <v>20266</v>
      </c>
      <c r="C16" s="215">
        <f t="shared" si="1"/>
        <v>3279</v>
      </c>
      <c r="D16" s="215">
        <f t="shared" si="1"/>
        <v>36</v>
      </c>
      <c r="E16" s="215">
        <f t="shared" si="1"/>
        <v>191</v>
      </c>
      <c r="F16" s="215">
        <f t="shared" si="1"/>
        <v>812</v>
      </c>
      <c r="G16" s="215">
        <f t="shared" si="1"/>
        <v>2558</v>
      </c>
      <c r="H16" s="215">
        <f t="shared" si="1"/>
        <v>6381</v>
      </c>
      <c r="I16" s="215">
        <f t="shared" si="1"/>
        <v>1938</v>
      </c>
      <c r="J16" s="215">
        <f>SUM(J8:J15)</f>
        <v>1667</v>
      </c>
      <c r="K16" s="215">
        <f>SUM(K8:K15)</f>
        <v>1670</v>
      </c>
      <c r="L16" s="215">
        <f>SUM(L8:L15)</f>
        <v>1734</v>
      </c>
      <c r="M16" s="672" t="s">
        <v>48</v>
      </c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I16"/>
  <sheetViews>
    <sheetView view="pageBreakPreview" zoomScaleNormal="100" workbookViewId="0">
      <selection activeCell="F24" sqref="F24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323" t="s">
        <v>574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243" ht="33.75" customHeight="1" x14ac:dyDescent="0.25">
      <c r="A2" s="1324" t="s">
        <v>1118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243" ht="18.75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243" ht="18.75" customHeight="1" x14ac:dyDescent="0.25">
      <c r="A4" s="1309" t="s">
        <v>358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243" ht="15.75" x14ac:dyDescent="0.3">
      <c r="A5" s="328" t="s">
        <v>960</v>
      </c>
      <c r="B5" s="339"/>
      <c r="C5" s="339"/>
      <c r="D5" s="339"/>
      <c r="E5" s="339"/>
      <c r="F5" s="339"/>
      <c r="G5" s="339"/>
      <c r="H5" s="344"/>
      <c r="I5" s="339"/>
      <c r="J5" s="339"/>
      <c r="K5" s="339"/>
      <c r="L5" s="339"/>
      <c r="M5" s="337" t="s">
        <v>208</v>
      </c>
    </row>
    <row r="6" spans="1:243" ht="28.5" customHeight="1" x14ac:dyDescent="0.2">
      <c r="A6" s="1334" t="s">
        <v>1005</v>
      </c>
      <c r="B6" s="1379" t="s">
        <v>1006</v>
      </c>
      <c r="C6" s="1380"/>
      <c r="D6" s="1381"/>
      <c r="E6" s="1381"/>
      <c r="F6" s="1381"/>
      <c r="G6" s="1381"/>
      <c r="H6" s="1381"/>
      <c r="I6" s="1381"/>
      <c r="J6" s="1381"/>
      <c r="K6" s="1381"/>
      <c r="L6" s="1382"/>
      <c r="M6" s="1383" t="s">
        <v>662</v>
      </c>
    </row>
    <row r="7" spans="1:243" ht="35.25" customHeight="1" x14ac:dyDescent="0.2">
      <c r="A7" s="1335"/>
      <c r="B7" s="53" t="s">
        <v>404</v>
      </c>
      <c r="C7" s="1162" t="s">
        <v>833</v>
      </c>
      <c r="D7" s="282" t="s">
        <v>459</v>
      </c>
      <c r="E7" s="282" t="s">
        <v>65</v>
      </c>
      <c r="F7" s="282" t="s">
        <v>63</v>
      </c>
      <c r="G7" s="282" t="s">
        <v>458</v>
      </c>
      <c r="H7" s="282" t="s">
        <v>457</v>
      </c>
      <c r="I7" s="282">
        <v>4</v>
      </c>
      <c r="J7" s="282">
        <v>3</v>
      </c>
      <c r="K7" s="282">
        <v>2</v>
      </c>
      <c r="L7" s="282">
        <v>1</v>
      </c>
      <c r="M7" s="1384"/>
    </row>
    <row r="8" spans="1:243" ht="26.25" customHeight="1" thickBot="1" x14ac:dyDescent="0.25">
      <c r="A8" s="671" t="s">
        <v>1111</v>
      </c>
      <c r="B8" s="198">
        <f t="shared" ref="B8:B15" si="0">SUM(C8:L8)</f>
        <v>319</v>
      </c>
      <c r="C8" s="198">
        <f>'B12-1'!C8+'B12-2'!C8</f>
        <v>47</v>
      </c>
      <c r="D8" s="178">
        <f>'B12-1'!D8+'B12-2'!D8</f>
        <v>0</v>
      </c>
      <c r="E8" s="178">
        <f>'B12-1'!E8+'B12-2'!E8</f>
        <v>0</v>
      </c>
      <c r="F8" s="178">
        <f>'B12-1'!F8+'B12-2'!F8</f>
        <v>0</v>
      </c>
      <c r="G8" s="178">
        <f>'B12-1'!G8+'B12-2'!G8</f>
        <v>0</v>
      </c>
      <c r="H8" s="178">
        <f>'B12-1'!H8+'B12-2'!H8</f>
        <v>0</v>
      </c>
      <c r="I8" s="178">
        <f>'B12-1'!I8+'B12-2'!I8</f>
        <v>0</v>
      </c>
      <c r="J8" s="178">
        <f>'B12-1'!J8+'B12-2'!J8</f>
        <v>40</v>
      </c>
      <c r="K8" s="178">
        <f>'B12-1'!K8+'B12-2'!K8</f>
        <v>91</v>
      </c>
      <c r="L8" s="178">
        <f>'B12-1'!L8+'B12-2'!L8</f>
        <v>141</v>
      </c>
      <c r="M8" s="57" t="s">
        <v>428</v>
      </c>
    </row>
    <row r="9" spans="1:243" ht="26.25" customHeight="1" thickBot="1" x14ac:dyDescent="0.25">
      <c r="A9" s="41" t="s">
        <v>64</v>
      </c>
      <c r="B9" s="199">
        <f t="shared" si="0"/>
        <v>3420</v>
      </c>
      <c r="C9" s="402">
        <f>'B12-1'!C9+'B12-2'!C9</f>
        <v>536</v>
      </c>
      <c r="D9" s="760">
        <f>'B12-1'!D9+'B12-2'!D9</f>
        <v>0</v>
      </c>
      <c r="E9" s="760">
        <f>'B12-1'!E9+'B12-2'!E9</f>
        <v>0</v>
      </c>
      <c r="F9" s="760">
        <f>'B12-1'!F9+'B12-2'!F9</f>
        <v>0</v>
      </c>
      <c r="G9" s="760">
        <f>'B12-1'!G9+'B12-2'!G9</f>
        <v>0</v>
      </c>
      <c r="H9" s="760">
        <f>'B12-1'!H9+'B12-2'!H9</f>
        <v>481</v>
      </c>
      <c r="I9" s="760">
        <f>'B12-1'!I9+'B12-2'!I9</f>
        <v>478</v>
      </c>
      <c r="J9" s="760">
        <f>'B12-1'!J9+'B12-2'!J9</f>
        <v>499</v>
      </c>
      <c r="K9" s="760">
        <f>'B12-1'!K9+'B12-2'!K9</f>
        <v>645</v>
      </c>
      <c r="L9" s="760">
        <f>'B12-1'!L9+'B12-2'!L9</f>
        <v>781</v>
      </c>
      <c r="M9" s="58" t="s">
        <v>64</v>
      </c>
    </row>
    <row r="10" spans="1:243" ht="26.25" customHeight="1" thickBot="1" x14ac:dyDescent="0.25">
      <c r="A10" s="42" t="s">
        <v>66</v>
      </c>
      <c r="B10" s="200">
        <f t="shared" si="0"/>
        <v>8417</v>
      </c>
      <c r="C10" s="198">
        <f>'B12-1'!C10+'B12-2'!C10</f>
        <v>1329</v>
      </c>
      <c r="D10" s="178">
        <f>'B12-1'!D10+'B12-2'!D10</f>
        <v>0</v>
      </c>
      <c r="E10" s="178">
        <f>'B12-1'!E10+'B12-2'!E10</f>
        <v>0</v>
      </c>
      <c r="F10" s="178">
        <f>'B12-1'!F10+'B12-2'!F10</f>
        <v>0</v>
      </c>
      <c r="G10" s="178">
        <f>'B12-1'!G10+'B12-2'!G10</f>
        <v>429</v>
      </c>
      <c r="H10" s="178">
        <f>'B12-1'!H10+'B12-2'!H10</f>
        <v>2953</v>
      </c>
      <c r="I10" s="178">
        <f>'B12-1'!I10+'B12-2'!I10</f>
        <v>976</v>
      </c>
      <c r="J10" s="178">
        <f>'B12-1'!J10+'B12-2'!J10</f>
        <v>919</v>
      </c>
      <c r="K10" s="178">
        <f>'B12-1'!K10+'B12-2'!K10</f>
        <v>886</v>
      </c>
      <c r="L10" s="178">
        <f>'B12-1'!L10+'B12-2'!L10</f>
        <v>925</v>
      </c>
      <c r="M10" s="59" t="s">
        <v>66</v>
      </c>
    </row>
    <row r="11" spans="1:243" ht="26.25" customHeight="1" thickBot="1" x14ac:dyDescent="0.25">
      <c r="A11" s="41" t="s">
        <v>68</v>
      </c>
      <c r="B11" s="199">
        <f t="shared" si="0"/>
        <v>9574</v>
      </c>
      <c r="C11" s="402">
        <f>'B12-1'!C11+'B12-2'!C11</f>
        <v>1461</v>
      </c>
      <c r="D11" s="760">
        <f>'B12-1'!D11+'B12-2'!D11</f>
        <v>0</v>
      </c>
      <c r="E11" s="760">
        <f>'B12-1'!E11+'B12-2'!E11</f>
        <v>0</v>
      </c>
      <c r="F11" s="760">
        <f>'B12-1'!F11+'B12-2'!F11</f>
        <v>302</v>
      </c>
      <c r="G11" s="760">
        <f>'B12-1'!G11+'B12-2'!G11</f>
        <v>1795</v>
      </c>
      <c r="H11" s="760">
        <f>'B12-1'!H11+'B12-2'!H11</f>
        <v>3618</v>
      </c>
      <c r="I11" s="760">
        <f>'B12-1'!I11+'B12-2'!I11</f>
        <v>797</v>
      </c>
      <c r="J11" s="760">
        <f>'B12-1'!J11+'B12-2'!J11</f>
        <v>595</v>
      </c>
      <c r="K11" s="760">
        <f>'B12-1'!K11+'B12-2'!K11</f>
        <v>529</v>
      </c>
      <c r="L11" s="760">
        <f>'B12-1'!L11+'B12-2'!L11</f>
        <v>477</v>
      </c>
      <c r="M11" s="58" t="s">
        <v>68</v>
      </c>
    </row>
    <row r="12" spans="1:243" ht="26.25" customHeight="1" thickBot="1" x14ac:dyDescent="0.25">
      <c r="A12" s="42" t="s">
        <v>70</v>
      </c>
      <c r="B12" s="200">
        <f t="shared" si="0"/>
        <v>4944</v>
      </c>
      <c r="C12" s="198">
        <f>'B12-1'!C12+'B12-2'!C12</f>
        <v>695</v>
      </c>
      <c r="D12" s="178">
        <f>'B12-1'!D12+'B12-2'!D12</f>
        <v>6</v>
      </c>
      <c r="E12" s="178">
        <f>'B12-1'!E12+'B12-2'!E12</f>
        <v>125</v>
      </c>
      <c r="F12" s="178">
        <f>'B12-1'!F12+'B12-2'!F12</f>
        <v>736</v>
      </c>
      <c r="G12" s="178">
        <f>'B12-1'!G12+'B12-2'!G12</f>
        <v>1365</v>
      </c>
      <c r="H12" s="178">
        <f>'B12-1'!H12+'B12-2'!H12</f>
        <v>1257</v>
      </c>
      <c r="I12" s="178">
        <f>'B12-1'!I12+'B12-2'!I12</f>
        <v>262</v>
      </c>
      <c r="J12" s="178">
        <f>'B12-1'!J12+'B12-2'!J12</f>
        <v>200</v>
      </c>
      <c r="K12" s="178">
        <f>'B12-1'!K12+'B12-2'!K12</f>
        <v>145</v>
      </c>
      <c r="L12" s="178">
        <f>'B12-1'!L12+'B12-2'!L12</f>
        <v>153</v>
      </c>
      <c r="M12" s="59" t="s">
        <v>70</v>
      </c>
    </row>
    <row r="13" spans="1:243" ht="26.25" customHeight="1" thickBot="1" x14ac:dyDescent="0.25">
      <c r="A13" s="41" t="s">
        <v>72</v>
      </c>
      <c r="B13" s="199">
        <f t="shared" si="0"/>
        <v>1283</v>
      </c>
      <c r="C13" s="402">
        <f>'B12-1'!C13+'B12-2'!C13</f>
        <v>188</v>
      </c>
      <c r="D13" s="760">
        <f>'B12-1'!D13+'B12-2'!D13</f>
        <v>30</v>
      </c>
      <c r="E13" s="760">
        <f>'B12-1'!E13+'B12-2'!E13</f>
        <v>162</v>
      </c>
      <c r="F13" s="760">
        <f>'B12-1'!F13+'B12-2'!F13</f>
        <v>276</v>
      </c>
      <c r="G13" s="760">
        <f>'B12-1'!G13+'B12-2'!G13</f>
        <v>258</v>
      </c>
      <c r="H13" s="760">
        <f>'B12-1'!H13+'B12-2'!H13</f>
        <v>223</v>
      </c>
      <c r="I13" s="760">
        <f>'B12-1'!I13+'B12-2'!I13</f>
        <v>50</v>
      </c>
      <c r="J13" s="760">
        <f>'B12-1'!J13+'B12-2'!J13</f>
        <v>30</v>
      </c>
      <c r="K13" s="760">
        <f>'B12-1'!K13+'B12-2'!K13</f>
        <v>31</v>
      </c>
      <c r="L13" s="760">
        <f>'B12-1'!L13+'B12-2'!L13</f>
        <v>35</v>
      </c>
      <c r="M13" s="58" t="s">
        <v>72</v>
      </c>
    </row>
    <row r="14" spans="1:243" ht="26.25" customHeight="1" thickBot="1" x14ac:dyDescent="0.25">
      <c r="A14" s="42" t="s">
        <v>165</v>
      </c>
      <c r="B14" s="200">
        <f t="shared" si="0"/>
        <v>103</v>
      </c>
      <c r="C14" s="198">
        <f>'B12-1'!C14+'B12-2'!C14</f>
        <v>20</v>
      </c>
      <c r="D14" s="178">
        <f>'B12-1'!D14+'B12-2'!D14</f>
        <v>14</v>
      </c>
      <c r="E14" s="178">
        <f>'B12-1'!E14+'B12-2'!E14</f>
        <v>14</v>
      </c>
      <c r="F14" s="178">
        <f>'B12-1'!F14+'B12-2'!F14</f>
        <v>14</v>
      </c>
      <c r="G14" s="178">
        <f>'B12-1'!G14+'B12-2'!G14</f>
        <v>14</v>
      </c>
      <c r="H14" s="178">
        <f>'B12-1'!H14+'B12-2'!H14</f>
        <v>14</v>
      </c>
      <c r="I14" s="178">
        <f>'B12-1'!I14+'B12-2'!I14</f>
        <v>5</v>
      </c>
      <c r="J14" s="178">
        <f>'B12-1'!J14+'B12-2'!J14</f>
        <v>3</v>
      </c>
      <c r="K14" s="178">
        <f>'B12-1'!K14+'B12-2'!K14</f>
        <v>2</v>
      </c>
      <c r="L14" s="178">
        <f>'B12-1'!L14+'B12-2'!L14</f>
        <v>3</v>
      </c>
      <c r="M14" s="59" t="s">
        <v>165</v>
      </c>
    </row>
    <row r="15" spans="1:243" ht="26.25" customHeight="1" x14ac:dyDescent="0.2">
      <c r="A15" s="43" t="s">
        <v>202</v>
      </c>
      <c r="B15" s="209">
        <f t="shared" si="0"/>
        <v>9</v>
      </c>
      <c r="C15" s="209">
        <f>'B12-1'!C15+'B12-2'!C15</f>
        <v>3</v>
      </c>
      <c r="D15" s="183">
        <f>'B12-1'!D15+'B12-2'!D15</f>
        <v>2</v>
      </c>
      <c r="E15" s="183">
        <f>'B12-1'!E15+'B12-2'!E15</f>
        <v>1</v>
      </c>
      <c r="F15" s="183">
        <f>'B12-1'!F15+'B12-2'!F15</f>
        <v>0</v>
      </c>
      <c r="G15" s="183">
        <f>'B12-1'!G15+'B12-2'!G15</f>
        <v>2</v>
      </c>
      <c r="H15" s="183">
        <f>'B12-1'!H15+'B12-2'!H15</f>
        <v>1</v>
      </c>
      <c r="I15" s="183">
        <f>'B12-1'!I15+'B12-2'!I15</f>
        <v>0</v>
      </c>
      <c r="J15" s="183">
        <f>'B12-1'!J15+'B12-2'!J15</f>
        <v>0</v>
      </c>
      <c r="K15" s="183">
        <f>'B12-1'!K15+'B12-2'!K15</f>
        <v>0</v>
      </c>
      <c r="L15" s="183">
        <f>'B12-1'!L15+'B12-2'!L15</f>
        <v>0</v>
      </c>
      <c r="M15" s="763" t="s">
        <v>202</v>
      </c>
    </row>
    <row r="16" spans="1:243" ht="26.25" customHeight="1" x14ac:dyDescent="0.2">
      <c r="A16" s="761" t="s">
        <v>47</v>
      </c>
      <c r="B16" s="298">
        <f t="shared" ref="B16:I16" si="1">SUM(B8:B15)</f>
        <v>28069</v>
      </c>
      <c r="C16" s="1191">
        <f>'B12-1'!C16+'B12-2'!C16</f>
        <v>4279</v>
      </c>
      <c r="D16" s="298">
        <f t="shared" si="1"/>
        <v>52</v>
      </c>
      <c r="E16" s="298">
        <f t="shared" si="1"/>
        <v>302</v>
      </c>
      <c r="F16" s="298">
        <f t="shared" si="1"/>
        <v>1328</v>
      </c>
      <c r="G16" s="298">
        <f t="shared" si="1"/>
        <v>3863</v>
      </c>
      <c r="H16" s="298">
        <f t="shared" si="1"/>
        <v>8547</v>
      </c>
      <c r="I16" s="298">
        <f t="shared" si="1"/>
        <v>2568</v>
      </c>
      <c r="J16" s="298">
        <f>SUM(J8:J15)</f>
        <v>2286</v>
      </c>
      <c r="K16" s="298">
        <f>SUM(K8:K15)</f>
        <v>2329</v>
      </c>
      <c r="L16" s="298">
        <f>SUM(L8:L15)</f>
        <v>2515</v>
      </c>
      <c r="M16" s="762" t="s">
        <v>48</v>
      </c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G18"/>
  <sheetViews>
    <sheetView view="pageBreakPreview" zoomScaleNormal="100" workbookViewId="0">
      <selection activeCell="C26" sqref="C26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323" t="s">
        <v>575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11" ht="18" customHeight="1" x14ac:dyDescent="0.25">
      <c r="A2" s="1324" t="s">
        <v>1008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11" ht="18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11" ht="18" customHeight="1" x14ac:dyDescent="0.25">
      <c r="A4" s="1385" t="s">
        <v>357</v>
      </c>
      <c r="B4" s="1385"/>
      <c r="C4" s="1385"/>
      <c r="D4" s="1385"/>
      <c r="E4" s="1385"/>
      <c r="F4" s="1385"/>
      <c r="G4" s="1385"/>
      <c r="H4" s="1385"/>
      <c r="I4" s="1385"/>
      <c r="J4" s="1385"/>
      <c r="K4" s="1385"/>
    </row>
    <row r="5" spans="1:11" ht="15.75" x14ac:dyDescent="0.3">
      <c r="A5" s="328" t="s">
        <v>553</v>
      </c>
      <c r="B5" s="339"/>
      <c r="C5" s="339"/>
      <c r="D5" s="339"/>
      <c r="E5" s="339"/>
      <c r="F5" s="339"/>
      <c r="G5" s="339"/>
      <c r="H5" s="344"/>
      <c r="I5" s="339"/>
      <c r="J5" s="339"/>
      <c r="K5" s="337" t="s">
        <v>209</v>
      </c>
    </row>
    <row r="6" spans="1:11" ht="28.5" customHeight="1" thickBot="1" x14ac:dyDescent="0.25">
      <c r="A6" s="1386" t="s">
        <v>210</v>
      </c>
      <c r="B6" s="1388" t="s">
        <v>1007</v>
      </c>
      <c r="C6" s="1388"/>
      <c r="D6" s="1388"/>
      <c r="E6" s="1388"/>
      <c r="F6" s="1388"/>
      <c r="G6" s="1388"/>
      <c r="H6" s="1388"/>
      <c r="I6" s="1388"/>
      <c r="J6" s="1388"/>
      <c r="K6" s="1389" t="s">
        <v>95</v>
      </c>
    </row>
    <row r="7" spans="1:11" ht="40.5" customHeight="1" thickTop="1" x14ac:dyDescent="0.2">
      <c r="A7" s="1387"/>
      <c r="B7" s="93" t="s">
        <v>404</v>
      </c>
      <c r="C7" s="145" t="s">
        <v>202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11" ht="24.95" customHeight="1" thickBot="1" x14ac:dyDescent="0.25">
      <c r="A8" s="819" t="s">
        <v>96</v>
      </c>
      <c r="B8" s="186">
        <f t="shared" ref="B8:B17" si="0">SUM(C8:J8)</f>
        <v>1830</v>
      </c>
      <c r="C8" s="187">
        <v>0</v>
      </c>
      <c r="D8" s="187">
        <v>7</v>
      </c>
      <c r="E8" s="187">
        <v>24</v>
      </c>
      <c r="F8" s="187">
        <v>108</v>
      </c>
      <c r="G8" s="187">
        <v>265</v>
      </c>
      <c r="H8" s="187">
        <v>650</v>
      </c>
      <c r="I8" s="187">
        <v>710</v>
      </c>
      <c r="J8" s="187">
        <v>66</v>
      </c>
      <c r="K8" s="769" t="s">
        <v>666</v>
      </c>
    </row>
    <row r="9" spans="1:11" ht="24.95" customHeight="1" thickTop="1" thickBot="1" x14ac:dyDescent="0.25">
      <c r="A9" s="776" t="s">
        <v>97</v>
      </c>
      <c r="B9" s="190">
        <f t="shared" si="0"/>
        <v>1705</v>
      </c>
      <c r="C9" s="191">
        <v>1</v>
      </c>
      <c r="D9" s="191">
        <v>3</v>
      </c>
      <c r="E9" s="191">
        <v>40</v>
      </c>
      <c r="F9" s="191">
        <v>126</v>
      </c>
      <c r="G9" s="191">
        <v>385</v>
      </c>
      <c r="H9" s="191">
        <v>755</v>
      </c>
      <c r="I9" s="191">
        <v>381</v>
      </c>
      <c r="J9" s="191">
        <v>14</v>
      </c>
      <c r="K9" s="771" t="s">
        <v>1213</v>
      </c>
    </row>
    <row r="10" spans="1:11" ht="24.75" customHeight="1" thickTop="1" thickBot="1" x14ac:dyDescent="0.25">
      <c r="A10" s="820" t="s">
        <v>98</v>
      </c>
      <c r="B10" s="188">
        <f t="shared" si="0"/>
        <v>1436</v>
      </c>
      <c r="C10" s="189">
        <v>0</v>
      </c>
      <c r="D10" s="189">
        <v>3</v>
      </c>
      <c r="E10" s="189">
        <v>40</v>
      </c>
      <c r="F10" s="189">
        <v>198</v>
      </c>
      <c r="G10" s="189">
        <v>484</v>
      </c>
      <c r="H10" s="189">
        <v>582</v>
      </c>
      <c r="I10" s="189">
        <v>128</v>
      </c>
      <c r="J10" s="189">
        <v>1</v>
      </c>
      <c r="K10" s="770" t="s">
        <v>99</v>
      </c>
    </row>
    <row r="11" spans="1:11" ht="24.95" customHeight="1" thickTop="1" thickBot="1" x14ac:dyDescent="0.25">
      <c r="A11" s="776" t="s">
        <v>100</v>
      </c>
      <c r="B11" s="190">
        <f t="shared" si="0"/>
        <v>1169</v>
      </c>
      <c r="C11" s="191">
        <v>0</v>
      </c>
      <c r="D11" s="191">
        <v>1</v>
      </c>
      <c r="E11" s="191">
        <v>57</v>
      </c>
      <c r="F11" s="191">
        <v>265</v>
      </c>
      <c r="G11" s="191">
        <v>489</v>
      </c>
      <c r="H11" s="191">
        <v>331</v>
      </c>
      <c r="I11" s="191">
        <v>26</v>
      </c>
      <c r="J11" s="191">
        <v>0</v>
      </c>
      <c r="K11" s="771" t="s">
        <v>101</v>
      </c>
    </row>
    <row r="12" spans="1:11" ht="24.95" customHeight="1" thickTop="1" thickBot="1" x14ac:dyDescent="0.25">
      <c r="A12" s="820" t="s">
        <v>102</v>
      </c>
      <c r="B12" s="188">
        <f t="shared" si="0"/>
        <v>760</v>
      </c>
      <c r="C12" s="189">
        <v>0</v>
      </c>
      <c r="D12" s="189">
        <v>4</v>
      </c>
      <c r="E12" s="189">
        <v>80</v>
      </c>
      <c r="F12" s="189">
        <v>279</v>
      </c>
      <c r="G12" s="189">
        <v>308</v>
      </c>
      <c r="H12" s="189">
        <v>82</v>
      </c>
      <c r="I12" s="189">
        <v>7</v>
      </c>
      <c r="J12" s="189">
        <v>0</v>
      </c>
      <c r="K12" s="770" t="s">
        <v>103</v>
      </c>
    </row>
    <row r="13" spans="1:11" ht="24.95" customHeight="1" thickTop="1" thickBot="1" x14ac:dyDescent="0.25">
      <c r="A13" s="776" t="s">
        <v>104</v>
      </c>
      <c r="B13" s="190">
        <f t="shared" si="0"/>
        <v>496</v>
      </c>
      <c r="C13" s="191">
        <v>0</v>
      </c>
      <c r="D13" s="191">
        <v>3</v>
      </c>
      <c r="E13" s="191">
        <v>82</v>
      </c>
      <c r="F13" s="191">
        <v>227</v>
      </c>
      <c r="G13" s="191">
        <v>146</v>
      </c>
      <c r="H13" s="191">
        <v>37</v>
      </c>
      <c r="I13" s="191">
        <v>1</v>
      </c>
      <c r="J13" s="191">
        <v>0</v>
      </c>
      <c r="K13" s="771" t="s">
        <v>105</v>
      </c>
    </row>
    <row r="14" spans="1:11" ht="24.95" customHeight="1" thickTop="1" thickBot="1" x14ac:dyDescent="0.25">
      <c r="A14" s="820" t="s">
        <v>106</v>
      </c>
      <c r="B14" s="188">
        <f t="shared" si="0"/>
        <v>228</v>
      </c>
      <c r="C14" s="189">
        <v>0</v>
      </c>
      <c r="D14" s="189">
        <v>1</v>
      </c>
      <c r="E14" s="189">
        <v>52</v>
      </c>
      <c r="F14" s="189">
        <v>102</v>
      </c>
      <c r="G14" s="189">
        <v>63</v>
      </c>
      <c r="H14" s="189">
        <v>9</v>
      </c>
      <c r="I14" s="189">
        <v>1</v>
      </c>
      <c r="J14" s="189">
        <v>0</v>
      </c>
      <c r="K14" s="770" t="s">
        <v>107</v>
      </c>
    </row>
    <row r="15" spans="1:11" ht="24.95" customHeight="1" thickTop="1" thickBot="1" x14ac:dyDescent="0.25">
      <c r="A15" s="776" t="s">
        <v>108</v>
      </c>
      <c r="B15" s="190">
        <f t="shared" si="0"/>
        <v>100</v>
      </c>
      <c r="C15" s="191">
        <v>0</v>
      </c>
      <c r="D15" s="191">
        <v>3</v>
      </c>
      <c r="E15" s="191">
        <v>31</v>
      </c>
      <c r="F15" s="191">
        <v>44</v>
      </c>
      <c r="G15" s="191">
        <v>21</v>
      </c>
      <c r="H15" s="191">
        <v>1</v>
      </c>
      <c r="I15" s="191">
        <v>0</v>
      </c>
      <c r="J15" s="191">
        <v>0</v>
      </c>
      <c r="K15" s="771" t="s">
        <v>109</v>
      </c>
    </row>
    <row r="16" spans="1:11" ht="24.95" customHeight="1" thickTop="1" thickBot="1" x14ac:dyDescent="0.25">
      <c r="A16" s="820" t="s">
        <v>110</v>
      </c>
      <c r="B16" s="188">
        <f t="shared" si="0"/>
        <v>47</v>
      </c>
      <c r="C16" s="189">
        <v>0</v>
      </c>
      <c r="D16" s="189">
        <v>2</v>
      </c>
      <c r="E16" s="189">
        <v>14</v>
      </c>
      <c r="F16" s="189">
        <v>22</v>
      </c>
      <c r="G16" s="189">
        <v>8</v>
      </c>
      <c r="H16" s="189">
        <v>1</v>
      </c>
      <c r="I16" s="189">
        <v>0</v>
      </c>
      <c r="J16" s="189">
        <v>0</v>
      </c>
      <c r="K16" s="770" t="s">
        <v>111</v>
      </c>
    </row>
    <row r="17" spans="1:241" ht="24.95" customHeight="1" thickTop="1" x14ac:dyDescent="0.2">
      <c r="A17" s="777" t="s">
        <v>112</v>
      </c>
      <c r="B17" s="193">
        <f t="shared" si="0"/>
        <v>32</v>
      </c>
      <c r="C17" s="213">
        <v>0</v>
      </c>
      <c r="D17" s="213">
        <v>4</v>
      </c>
      <c r="E17" s="213">
        <v>12</v>
      </c>
      <c r="F17" s="213">
        <v>13</v>
      </c>
      <c r="G17" s="213">
        <v>3</v>
      </c>
      <c r="H17" s="213">
        <v>0</v>
      </c>
      <c r="I17" s="213">
        <v>0</v>
      </c>
      <c r="J17" s="213">
        <v>0</v>
      </c>
      <c r="K17" s="817" t="s">
        <v>113</v>
      </c>
    </row>
    <row r="18" spans="1:241" ht="30" customHeight="1" x14ac:dyDescent="0.2">
      <c r="A18" s="821" t="s">
        <v>47</v>
      </c>
      <c r="B18" s="269">
        <f t="shared" ref="B18:J18" si="1">SUM(B8:B17)</f>
        <v>7803</v>
      </c>
      <c r="C18" s="269">
        <f t="shared" si="1"/>
        <v>1</v>
      </c>
      <c r="D18" s="269">
        <f t="shared" si="1"/>
        <v>31</v>
      </c>
      <c r="E18" s="269">
        <f t="shared" si="1"/>
        <v>432</v>
      </c>
      <c r="F18" s="269">
        <f t="shared" si="1"/>
        <v>1384</v>
      </c>
      <c r="G18" s="269">
        <f t="shared" si="1"/>
        <v>2172</v>
      </c>
      <c r="H18" s="269">
        <f t="shared" si="1"/>
        <v>2448</v>
      </c>
      <c r="I18" s="269">
        <f t="shared" si="1"/>
        <v>1254</v>
      </c>
      <c r="J18" s="269">
        <f t="shared" si="1"/>
        <v>81</v>
      </c>
      <c r="K18" s="818" t="s">
        <v>48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93"/>
  <sheetViews>
    <sheetView view="pageBreakPreview" zoomScaleNormal="100" zoomScaleSheetLayoutView="100" workbookViewId="0">
      <selection activeCell="A15" sqref="A15"/>
    </sheetView>
  </sheetViews>
  <sheetFormatPr defaultRowHeight="12.75" x14ac:dyDescent="0.2"/>
  <cols>
    <col min="1" max="1" width="40.7109375" style="45" customWidth="1"/>
    <col min="2" max="3" width="8.7109375" style="703" customWidth="1"/>
    <col min="4" max="4" width="40.7109375" style="45" customWidth="1"/>
    <col min="5" max="256" width="9.140625" style="45"/>
    <col min="257" max="257" width="42.7109375" style="45" customWidth="1"/>
    <col min="258" max="259" width="8.7109375" style="45" customWidth="1"/>
    <col min="260" max="260" width="40.7109375" style="45" customWidth="1"/>
    <col min="261" max="512" width="9.140625" style="45"/>
    <col min="513" max="513" width="42.7109375" style="45" customWidth="1"/>
    <col min="514" max="515" width="8.7109375" style="45" customWidth="1"/>
    <col min="516" max="516" width="40.7109375" style="45" customWidth="1"/>
    <col min="517" max="768" width="9.140625" style="45"/>
    <col min="769" max="769" width="42.7109375" style="45" customWidth="1"/>
    <col min="770" max="771" width="8.7109375" style="45" customWidth="1"/>
    <col min="772" max="772" width="40.7109375" style="45" customWidth="1"/>
    <col min="773" max="1024" width="9.140625" style="45"/>
    <col min="1025" max="1025" width="42.7109375" style="45" customWidth="1"/>
    <col min="1026" max="1027" width="8.7109375" style="45" customWidth="1"/>
    <col min="1028" max="1028" width="40.7109375" style="45" customWidth="1"/>
    <col min="1029" max="1280" width="9.140625" style="45"/>
    <col min="1281" max="1281" width="42.7109375" style="45" customWidth="1"/>
    <col min="1282" max="1283" width="8.7109375" style="45" customWidth="1"/>
    <col min="1284" max="1284" width="40.7109375" style="45" customWidth="1"/>
    <col min="1285" max="1536" width="9.140625" style="45"/>
    <col min="1537" max="1537" width="42.7109375" style="45" customWidth="1"/>
    <col min="1538" max="1539" width="8.7109375" style="45" customWidth="1"/>
    <col min="1540" max="1540" width="40.7109375" style="45" customWidth="1"/>
    <col min="1541" max="1792" width="9.140625" style="45"/>
    <col min="1793" max="1793" width="42.7109375" style="45" customWidth="1"/>
    <col min="1794" max="1795" width="8.7109375" style="45" customWidth="1"/>
    <col min="1796" max="1796" width="40.7109375" style="45" customWidth="1"/>
    <col min="1797" max="2048" width="9.140625" style="45"/>
    <col min="2049" max="2049" width="42.7109375" style="45" customWidth="1"/>
    <col min="2050" max="2051" width="8.7109375" style="45" customWidth="1"/>
    <col min="2052" max="2052" width="40.7109375" style="45" customWidth="1"/>
    <col min="2053" max="2304" width="9.140625" style="45"/>
    <col min="2305" max="2305" width="42.7109375" style="45" customWidth="1"/>
    <col min="2306" max="2307" width="8.7109375" style="45" customWidth="1"/>
    <col min="2308" max="2308" width="40.7109375" style="45" customWidth="1"/>
    <col min="2309" max="2560" width="9.140625" style="45"/>
    <col min="2561" max="2561" width="42.7109375" style="45" customWidth="1"/>
    <col min="2562" max="2563" width="8.7109375" style="45" customWidth="1"/>
    <col min="2564" max="2564" width="40.7109375" style="45" customWidth="1"/>
    <col min="2565" max="2816" width="9.140625" style="45"/>
    <col min="2817" max="2817" width="42.7109375" style="45" customWidth="1"/>
    <col min="2818" max="2819" width="8.7109375" style="45" customWidth="1"/>
    <col min="2820" max="2820" width="40.7109375" style="45" customWidth="1"/>
    <col min="2821" max="3072" width="9.140625" style="45"/>
    <col min="3073" max="3073" width="42.7109375" style="45" customWidth="1"/>
    <col min="3074" max="3075" width="8.7109375" style="45" customWidth="1"/>
    <col min="3076" max="3076" width="40.7109375" style="45" customWidth="1"/>
    <col min="3077" max="3328" width="9.140625" style="45"/>
    <col min="3329" max="3329" width="42.7109375" style="45" customWidth="1"/>
    <col min="3330" max="3331" width="8.7109375" style="45" customWidth="1"/>
    <col min="3332" max="3332" width="40.7109375" style="45" customWidth="1"/>
    <col min="3333" max="3584" width="9.140625" style="45"/>
    <col min="3585" max="3585" width="42.7109375" style="45" customWidth="1"/>
    <col min="3586" max="3587" width="8.7109375" style="45" customWidth="1"/>
    <col min="3588" max="3588" width="40.7109375" style="45" customWidth="1"/>
    <col min="3589" max="3840" width="9.140625" style="45"/>
    <col min="3841" max="3841" width="42.7109375" style="45" customWidth="1"/>
    <col min="3842" max="3843" width="8.7109375" style="45" customWidth="1"/>
    <col min="3844" max="3844" width="40.7109375" style="45" customWidth="1"/>
    <col min="3845" max="4096" width="9.140625" style="45"/>
    <col min="4097" max="4097" width="42.7109375" style="45" customWidth="1"/>
    <col min="4098" max="4099" width="8.7109375" style="45" customWidth="1"/>
    <col min="4100" max="4100" width="40.7109375" style="45" customWidth="1"/>
    <col min="4101" max="4352" width="9.140625" style="45"/>
    <col min="4353" max="4353" width="42.7109375" style="45" customWidth="1"/>
    <col min="4354" max="4355" width="8.7109375" style="45" customWidth="1"/>
    <col min="4356" max="4356" width="40.7109375" style="45" customWidth="1"/>
    <col min="4357" max="4608" width="9.140625" style="45"/>
    <col min="4609" max="4609" width="42.7109375" style="45" customWidth="1"/>
    <col min="4610" max="4611" width="8.7109375" style="45" customWidth="1"/>
    <col min="4612" max="4612" width="40.7109375" style="45" customWidth="1"/>
    <col min="4613" max="4864" width="9.140625" style="45"/>
    <col min="4865" max="4865" width="42.7109375" style="45" customWidth="1"/>
    <col min="4866" max="4867" width="8.7109375" style="45" customWidth="1"/>
    <col min="4868" max="4868" width="40.7109375" style="45" customWidth="1"/>
    <col min="4869" max="5120" width="9.140625" style="45"/>
    <col min="5121" max="5121" width="42.7109375" style="45" customWidth="1"/>
    <col min="5122" max="5123" width="8.7109375" style="45" customWidth="1"/>
    <col min="5124" max="5124" width="40.7109375" style="45" customWidth="1"/>
    <col min="5125" max="5376" width="9.140625" style="45"/>
    <col min="5377" max="5377" width="42.7109375" style="45" customWidth="1"/>
    <col min="5378" max="5379" width="8.7109375" style="45" customWidth="1"/>
    <col min="5380" max="5380" width="40.7109375" style="45" customWidth="1"/>
    <col min="5381" max="5632" width="9.140625" style="45"/>
    <col min="5633" max="5633" width="42.7109375" style="45" customWidth="1"/>
    <col min="5634" max="5635" width="8.7109375" style="45" customWidth="1"/>
    <col min="5636" max="5636" width="40.7109375" style="45" customWidth="1"/>
    <col min="5637" max="5888" width="9.140625" style="45"/>
    <col min="5889" max="5889" width="42.7109375" style="45" customWidth="1"/>
    <col min="5890" max="5891" width="8.7109375" style="45" customWidth="1"/>
    <col min="5892" max="5892" width="40.7109375" style="45" customWidth="1"/>
    <col min="5893" max="6144" width="9.140625" style="45"/>
    <col min="6145" max="6145" width="42.7109375" style="45" customWidth="1"/>
    <col min="6146" max="6147" width="8.7109375" style="45" customWidth="1"/>
    <col min="6148" max="6148" width="40.7109375" style="45" customWidth="1"/>
    <col min="6149" max="6400" width="9.140625" style="45"/>
    <col min="6401" max="6401" width="42.7109375" style="45" customWidth="1"/>
    <col min="6402" max="6403" width="8.7109375" style="45" customWidth="1"/>
    <col min="6404" max="6404" width="40.7109375" style="45" customWidth="1"/>
    <col min="6405" max="6656" width="9.140625" style="45"/>
    <col min="6657" max="6657" width="42.7109375" style="45" customWidth="1"/>
    <col min="6658" max="6659" width="8.7109375" style="45" customWidth="1"/>
    <col min="6660" max="6660" width="40.7109375" style="45" customWidth="1"/>
    <col min="6661" max="6912" width="9.140625" style="45"/>
    <col min="6913" max="6913" width="42.7109375" style="45" customWidth="1"/>
    <col min="6914" max="6915" width="8.7109375" style="45" customWidth="1"/>
    <col min="6916" max="6916" width="40.7109375" style="45" customWidth="1"/>
    <col min="6917" max="7168" width="9.140625" style="45"/>
    <col min="7169" max="7169" width="42.7109375" style="45" customWidth="1"/>
    <col min="7170" max="7171" width="8.7109375" style="45" customWidth="1"/>
    <col min="7172" max="7172" width="40.7109375" style="45" customWidth="1"/>
    <col min="7173" max="7424" width="9.140625" style="45"/>
    <col min="7425" max="7425" width="42.7109375" style="45" customWidth="1"/>
    <col min="7426" max="7427" width="8.7109375" style="45" customWidth="1"/>
    <col min="7428" max="7428" width="40.7109375" style="45" customWidth="1"/>
    <col min="7429" max="7680" width="9.140625" style="45"/>
    <col min="7681" max="7681" width="42.7109375" style="45" customWidth="1"/>
    <col min="7682" max="7683" width="8.7109375" style="45" customWidth="1"/>
    <col min="7684" max="7684" width="40.7109375" style="45" customWidth="1"/>
    <col min="7685" max="7936" width="9.140625" style="45"/>
    <col min="7937" max="7937" width="42.7109375" style="45" customWidth="1"/>
    <col min="7938" max="7939" width="8.7109375" style="45" customWidth="1"/>
    <col min="7940" max="7940" width="40.7109375" style="45" customWidth="1"/>
    <col min="7941" max="8192" width="9.140625" style="45"/>
    <col min="8193" max="8193" width="42.7109375" style="45" customWidth="1"/>
    <col min="8194" max="8195" width="8.7109375" style="45" customWidth="1"/>
    <col min="8196" max="8196" width="40.7109375" style="45" customWidth="1"/>
    <col min="8197" max="8448" width="9.140625" style="45"/>
    <col min="8449" max="8449" width="42.7109375" style="45" customWidth="1"/>
    <col min="8450" max="8451" width="8.7109375" style="45" customWidth="1"/>
    <col min="8452" max="8452" width="40.7109375" style="45" customWidth="1"/>
    <col min="8453" max="8704" width="9.140625" style="45"/>
    <col min="8705" max="8705" width="42.7109375" style="45" customWidth="1"/>
    <col min="8706" max="8707" width="8.7109375" style="45" customWidth="1"/>
    <col min="8708" max="8708" width="40.7109375" style="45" customWidth="1"/>
    <col min="8709" max="8960" width="9.140625" style="45"/>
    <col min="8961" max="8961" width="42.7109375" style="45" customWidth="1"/>
    <col min="8962" max="8963" width="8.7109375" style="45" customWidth="1"/>
    <col min="8964" max="8964" width="40.7109375" style="45" customWidth="1"/>
    <col min="8965" max="9216" width="9.140625" style="45"/>
    <col min="9217" max="9217" width="42.7109375" style="45" customWidth="1"/>
    <col min="9218" max="9219" width="8.7109375" style="45" customWidth="1"/>
    <col min="9220" max="9220" width="40.7109375" style="45" customWidth="1"/>
    <col min="9221" max="9472" width="9.140625" style="45"/>
    <col min="9473" max="9473" width="42.7109375" style="45" customWidth="1"/>
    <col min="9474" max="9475" width="8.7109375" style="45" customWidth="1"/>
    <col min="9476" max="9476" width="40.7109375" style="45" customWidth="1"/>
    <col min="9477" max="9728" width="9.140625" style="45"/>
    <col min="9729" max="9729" width="42.7109375" style="45" customWidth="1"/>
    <col min="9730" max="9731" width="8.7109375" style="45" customWidth="1"/>
    <col min="9732" max="9732" width="40.7109375" style="45" customWidth="1"/>
    <col min="9733" max="9984" width="9.140625" style="45"/>
    <col min="9985" max="9985" width="42.7109375" style="45" customWidth="1"/>
    <col min="9986" max="9987" width="8.7109375" style="45" customWidth="1"/>
    <col min="9988" max="9988" width="40.7109375" style="45" customWidth="1"/>
    <col min="9989" max="10240" width="9.140625" style="45"/>
    <col min="10241" max="10241" width="42.7109375" style="45" customWidth="1"/>
    <col min="10242" max="10243" width="8.7109375" style="45" customWidth="1"/>
    <col min="10244" max="10244" width="40.7109375" style="45" customWidth="1"/>
    <col min="10245" max="10496" width="9.140625" style="45"/>
    <col min="10497" max="10497" width="42.7109375" style="45" customWidth="1"/>
    <col min="10498" max="10499" width="8.7109375" style="45" customWidth="1"/>
    <col min="10500" max="10500" width="40.7109375" style="45" customWidth="1"/>
    <col min="10501" max="10752" width="9.140625" style="45"/>
    <col min="10753" max="10753" width="42.7109375" style="45" customWidth="1"/>
    <col min="10754" max="10755" width="8.7109375" style="45" customWidth="1"/>
    <col min="10756" max="10756" width="40.7109375" style="45" customWidth="1"/>
    <col min="10757" max="11008" width="9.140625" style="45"/>
    <col min="11009" max="11009" width="42.7109375" style="45" customWidth="1"/>
    <col min="11010" max="11011" width="8.7109375" style="45" customWidth="1"/>
    <col min="11012" max="11012" width="40.7109375" style="45" customWidth="1"/>
    <col min="11013" max="11264" width="9.140625" style="45"/>
    <col min="11265" max="11265" width="42.7109375" style="45" customWidth="1"/>
    <col min="11266" max="11267" width="8.7109375" style="45" customWidth="1"/>
    <col min="11268" max="11268" width="40.7109375" style="45" customWidth="1"/>
    <col min="11269" max="11520" width="9.140625" style="45"/>
    <col min="11521" max="11521" width="42.7109375" style="45" customWidth="1"/>
    <col min="11522" max="11523" width="8.7109375" style="45" customWidth="1"/>
    <col min="11524" max="11524" width="40.7109375" style="45" customWidth="1"/>
    <col min="11525" max="11776" width="9.140625" style="45"/>
    <col min="11777" max="11777" width="42.7109375" style="45" customWidth="1"/>
    <col min="11778" max="11779" width="8.7109375" style="45" customWidth="1"/>
    <col min="11780" max="11780" width="40.7109375" style="45" customWidth="1"/>
    <col min="11781" max="12032" width="9.140625" style="45"/>
    <col min="12033" max="12033" width="42.7109375" style="45" customWidth="1"/>
    <col min="12034" max="12035" width="8.7109375" style="45" customWidth="1"/>
    <col min="12036" max="12036" width="40.7109375" style="45" customWidth="1"/>
    <col min="12037" max="12288" width="9.140625" style="45"/>
    <col min="12289" max="12289" width="42.7109375" style="45" customWidth="1"/>
    <col min="12290" max="12291" width="8.7109375" style="45" customWidth="1"/>
    <col min="12292" max="12292" width="40.7109375" style="45" customWidth="1"/>
    <col min="12293" max="12544" width="9.140625" style="45"/>
    <col min="12545" max="12545" width="42.7109375" style="45" customWidth="1"/>
    <col min="12546" max="12547" width="8.7109375" style="45" customWidth="1"/>
    <col min="12548" max="12548" width="40.7109375" style="45" customWidth="1"/>
    <col min="12549" max="12800" width="9.140625" style="45"/>
    <col min="12801" max="12801" width="42.7109375" style="45" customWidth="1"/>
    <col min="12802" max="12803" width="8.7109375" style="45" customWidth="1"/>
    <col min="12804" max="12804" width="40.7109375" style="45" customWidth="1"/>
    <col min="12805" max="13056" width="9.140625" style="45"/>
    <col min="13057" max="13057" width="42.7109375" style="45" customWidth="1"/>
    <col min="13058" max="13059" width="8.7109375" style="45" customWidth="1"/>
    <col min="13060" max="13060" width="40.7109375" style="45" customWidth="1"/>
    <col min="13061" max="13312" width="9.140625" style="45"/>
    <col min="13313" max="13313" width="42.7109375" style="45" customWidth="1"/>
    <col min="13314" max="13315" width="8.7109375" style="45" customWidth="1"/>
    <col min="13316" max="13316" width="40.7109375" style="45" customWidth="1"/>
    <col min="13317" max="13568" width="9.140625" style="45"/>
    <col min="13569" max="13569" width="42.7109375" style="45" customWidth="1"/>
    <col min="13570" max="13571" width="8.7109375" style="45" customWidth="1"/>
    <col min="13572" max="13572" width="40.7109375" style="45" customWidth="1"/>
    <col min="13573" max="13824" width="9.140625" style="45"/>
    <col min="13825" max="13825" width="42.7109375" style="45" customWidth="1"/>
    <col min="13826" max="13827" width="8.7109375" style="45" customWidth="1"/>
    <col min="13828" max="13828" width="40.7109375" style="45" customWidth="1"/>
    <col min="13829" max="14080" width="9.140625" style="45"/>
    <col min="14081" max="14081" width="42.7109375" style="45" customWidth="1"/>
    <col min="14082" max="14083" width="8.7109375" style="45" customWidth="1"/>
    <col min="14084" max="14084" width="40.7109375" style="45" customWidth="1"/>
    <col min="14085" max="14336" width="9.140625" style="45"/>
    <col min="14337" max="14337" width="42.7109375" style="45" customWidth="1"/>
    <col min="14338" max="14339" width="8.7109375" style="45" customWidth="1"/>
    <col min="14340" max="14340" width="40.7109375" style="45" customWidth="1"/>
    <col min="14341" max="14592" width="9.140625" style="45"/>
    <col min="14593" max="14593" width="42.7109375" style="45" customWidth="1"/>
    <col min="14594" max="14595" width="8.7109375" style="45" customWidth="1"/>
    <col min="14596" max="14596" width="40.7109375" style="45" customWidth="1"/>
    <col min="14597" max="14848" width="9.140625" style="45"/>
    <col min="14849" max="14849" width="42.7109375" style="45" customWidth="1"/>
    <col min="14850" max="14851" width="8.7109375" style="45" customWidth="1"/>
    <col min="14852" max="14852" width="40.7109375" style="45" customWidth="1"/>
    <col min="14853" max="15104" width="9.140625" style="45"/>
    <col min="15105" max="15105" width="42.7109375" style="45" customWidth="1"/>
    <col min="15106" max="15107" width="8.7109375" style="45" customWidth="1"/>
    <col min="15108" max="15108" width="40.7109375" style="45" customWidth="1"/>
    <col min="15109" max="15360" width="9.140625" style="45"/>
    <col min="15361" max="15361" width="42.7109375" style="45" customWidth="1"/>
    <col min="15362" max="15363" width="8.7109375" style="45" customWidth="1"/>
    <col min="15364" max="15364" width="40.7109375" style="45" customWidth="1"/>
    <col min="15365" max="15616" width="9.140625" style="45"/>
    <col min="15617" max="15617" width="42.7109375" style="45" customWidth="1"/>
    <col min="15618" max="15619" width="8.7109375" style="45" customWidth="1"/>
    <col min="15620" max="15620" width="40.7109375" style="45" customWidth="1"/>
    <col min="15621" max="15872" width="9.140625" style="45"/>
    <col min="15873" max="15873" width="42.7109375" style="45" customWidth="1"/>
    <col min="15874" max="15875" width="8.7109375" style="45" customWidth="1"/>
    <col min="15876" max="15876" width="40.7109375" style="45" customWidth="1"/>
    <col min="15877" max="16128" width="9.140625" style="45"/>
    <col min="16129" max="16129" width="42.7109375" style="45" customWidth="1"/>
    <col min="16130" max="16131" width="8.7109375" style="45" customWidth="1"/>
    <col min="16132" max="16132" width="40.7109375" style="45" customWidth="1"/>
    <col min="16133" max="16384" width="9.140625" style="45"/>
  </cols>
  <sheetData>
    <row r="1" spans="1:4" ht="53.25" customHeight="1" x14ac:dyDescent="0.2">
      <c r="A1" s="673" t="s">
        <v>993</v>
      </c>
      <c r="B1" s="714"/>
      <c r="C1" s="714"/>
      <c r="D1" s="675" t="s">
        <v>994</v>
      </c>
    </row>
    <row r="2" spans="1:4" ht="42.75" customHeight="1" x14ac:dyDescent="0.2">
      <c r="A2" s="676" t="s">
        <v>561</v>
      </c>
      <c r="B2" s="677" t="s">
        <v>116</v>
      </c>
      <c r="C2" s="677" t="s">
        <v>944</v>
      </c>
      <c r="D2" s="678" t="s">
        <v>117</v>
      </c>
    </row>
    <row r="3" spans="1:4" s="682" customFormat="1" ht="28.5" customHeight="1" thickBot="1" x14ac:dyDescent="0.25">
      <c r="A3" s="704" t="s">
        <v>1408</v>
      </c>
      <c r="B3" s="1145">
        <v>6</v>
      </c>
      <c r="C3" s="705" t="s">
        <v>3</v>
      </c>
      <c r="D3" s="706" t="s">
        <v>1384</v>
      </c>
    </row>
    <row r="4" spans="1:4" s="682" customFormat="1" ht="26.25" customHeight="1" thickTop="1" thickBot="1" x14ac:dyDescent="0.25">
      <c r="A4" s="707" t="s">
        <v>1407</v>
      </c>
      <c r="B4" s="689">
        <v>13</v>
      </c>
      <c r="C4" s="690" t="s">
        <v>4</v>
      </c>
      <c r="D4" s="708" t="s">
        <v>1406</v>
      </c>
    </row>
    <row r="5" spans="1:4" s="682" customFormat="1" ht="28.5" customHeight="1" thickTop="1" thickBot="1" x14ac:dyDescent="0.25">
      <c r="A5" s="709" t="s">
        <v>1389</v>
      </c>
      <c r="B5" s="686">
        <v>21</v>
      </c>
      <c r="C5" s="687" t="s">
        <v>5</v>
      </c>
      <c r="D5" s="710" t="s">
        <v>1385</v>
      </c>
    </row>
    <row r="6" spans="1:4" s="682" customFormat="1" ht="26.25" customHeight="1" thickTop="1" thickBot="1" x14ac:dyDescent="0.25">
      <c r="A6" s="707" t="s">
        <v>1390</v>
      </c>
      <c r="B6" s="689">
        <v>22</v>
      </c>
      <c r="C6" s="690" t="s">
        <v>6</v>
      </c>
      <c r="D6" s="708" t="s">
        <v>1386</v>
      </c>
    </row>
    <row r="7" spans="1:4" s="682" customFormat="1" ht="26.25" customHeight="1" thickTop="1" thickBot="1" x14ac:dyDescent="0.25">
      <c r="A7" s="709" t="s">
        <v>1391</v>
      </c>
      <c r="B7" s="686">
        <v>26</v>
      </c>
      <c r="C7" s="687" t="s">
        <v>7</v>
      </c>
      <c r="D7" s="710" t="s">
        <v>1387</v>
      </c>
    </row>
    <row r="8" spans="1:4" s="682" customFormat="1" ht="28.5" customHeight="1" thickTop="1" thickBot="1" x14ac:dyDescent="0.25">
      <c r="A8" s="707" t="s">
        <v>1392</v>
      </c>
      <c r="B8" s="689">
        <v>28</v>
      </c>
      <c r="C8" s="690" t="s">
        <v>8</v>
      </c>
      <c r="D8" s="708" t="s">
        <v>1388</v>
      </c>
    </row>
    <row r="9" spans="1:4" s="682" customFormat="1" ht="28.5" customHeight="1" thickTop="1" thickBot="1" x14ac:dyDescent="0.25">
      <c r="A9" s="709" t="s">
        <v>1393</v>
      </c>
      <c r="B9" s="686">
        <v>30</v>
      </c>
      <c r="C9" s="687" t="s">
        <v>9</v>
      </c>
      <c r="D9" s="710" t="s">
        <v>1394</v>
      </c>
    </row>
    <row r="10" spans="1:4" s="682" customFormat="1" ht="28.5" customHeight="1" thickTop="1" thickBot="1" x14ac:dyDescent="0.25">
      <c r="A10" s="707" t="s">
        <v>1395</v>
      </c>
      <c r="B10" s="689">
        <v>45</v>
      </c>
      <c r="C10" s="690" t="s">
        <v>10</v>
      </c>
      <c r="D10" s="708" t="s">
        <v>1396</v>
      </c>
    </row>
    <row r="11" spans="1:4" s="682" customFormat="1" ht="28.5" customHeight="1" thickTop="1" thickBot="1" x14ac:dyDescent="0.25">
      <c r="A11" s="709" t="s">
        <v>1397</v>
      </c>
      <c r="B11" s="686">
        <v>59</v>
      </c>
      <c r="C11" s="687" t="s">
        <v>11</v>
      </c>
      <c r="D11" s="710" t="s">
        <v>1398</v>
      </c>
    </row>
    <row r="12" spans="1:4" s="682" customFormat="1" ht="28.5" customHeight="1" thickTop="1" thickBot="1" x14ac:dyDescent="0.25">
      <c r="A12" s="707" t="s">
        <v>1399</v>
      </c>
      <c r="B12" s="689">
        <v>61</v>
      </c>
      <c r="C12" s="690" t="s">
        <v>12</v>
      </c>
      <c r="D12" s="708" t="s">
        <v>1400</v>
      </c>
    </row>
    <row r="13" spans="1:4" s="682" customFormat="1" ht="28.5" customHeight="1" thickTop="1" thickBot="1" x14ac:dyDescent="0.25">
      <c r="A13" s="709" t="s">
        <v>1401</v>
      </c>
      <c r="B13" s="686">
        <v>64</v>
      </c>
      <c r="C13" s="687" t="s">
        <v>118</v>
      </c>
      <c r="D13" s="710" t="s">
        <v>1402</v>
      </c>
    </row>
    <row r="14" spans="1:4" s="682" customFormat="1" ht="28.5" customHeight="1" thickTop="1" thickBot="1" x14ac:dyDescent="0.25">
      <c r="A14" s="707" t="s">
        <v>1403</v>
      </c>
      <c r="B14" s="689">
        <v>75</v>
      </c>
      <c r="C14" s="690" t="s">
        <v>27</v>
      </c>
      <c r="D14" s="708" t="s">
        <v>1404</v>
      </c>
    </row>
    <row r="15" spans="1:4" s="682" customFormat="1" ht="28.5" customHeight="1" thickTop="1" thickBot="1" x14ac:dyDescent="0.25">
      <c r="A15" s="709" t="s">
        <v>1410</v>
      </c>
      <c r="B15" s="686">
        <v>93</v>
      </c>
      <c r="C15" s="687" t="s">
        <v>28</v>
      </c>
      <c r="D15" s="710" t="s">
        <v>1409</v>
      </c>
    </row>
    <row r="16" spans="1:4" s="682" customFormat="1" ht="28.5" customHeight="1" thickTop="1" x14ac:dyDescent="0.2">
      <c r="A16" s="711" t="s">
        <v>1377</v>
      </c>
      <c r="B16" s="1146">
        <v>101</v>
      </c>
      <c r="C16" s="698" t="s">
        <v>119</v>
      </c>
      <c r="D16" s="712" t="s">
        <v>1405</v>
      </c>
    </row>
    <row r="17" spans="1:4" s="682" customFormat="1" x14ac:dyDescent="0.2">
      <c r="A17" s="45"/>
      <c r="B17" s="45"/>
      <c r="C17" s="45"/>
      <c r="D17" s="45"/>
    </row>
    <row r="18" spans="1:4" s="682" customFormat="1" x14ac:dyDescent="0.2">
      <c r="A18" s="45"/>
      <c r="B18" s="45"/>
      <c r="C18" s="45"/>
      <c r="D18" s="45"/>
    </row>
    <row r="19" spans="1:4" s="682" customFormat="1" ht="15.75" x14ac:dyDescent="0.25">
      <c r="A19" s="45"/>
      <c r="B19" s="45"/>
      <c r="C19" s="45"/>
      <c r="D19" s="713"/>
    </row>
    <row r="20" spans="1:4" s="682" customFormat="1" ht="15.75" x14ac:dyDescent="0.25">
      <c r="A20" s="45"/>
      <c r="B20" s="45"/>
      <c r="C20" s="45"/>
      <c r="D20" s="713"/>
    </row>
    <row r="21" spans="1:4" s="682" customFormat="1" ht="15.75" x14ac:dyDescent="0.25">
      <c r="A21" s="45"/>
      <c r="B21" s="45"/>
      <c r="C21" s="45"/>
      <c r="D21" s="713"/>
    </row>
    <row r="22" spans="1:4" ht="15.75" x14ac:dyDescent="0.25">
      <c r="B22" s="45"/>
      <c r="C22" s="45"/>
      <c r="D22" s="713"/>
    </row>
    <row r="23" spans="1:4" ht="15.75" x14ac:dyDescent="0.25">
      <c r="B23" s="45"/>
      <c r="C23" s="45"/>
      <c r="D23" s="713"/>
    </row>
    <row r="24" spans="1:4" ht="15.75" x14ac:dyDescent="0.25">
      <c r="B24" s="45"/>
      <c r="C24" s="45"/>
      <c r="D24" s="713"/>
    </row>
    <row r="25" spans="1:4" x14ac:dyDescent="0.2">
      <c r="B25" s="45"/>
      <c r="C25" s="45"/>
    </row>
    <row r="26" spans="1:4" x14ac:dyDescent="0.2">
      <c r="B26" s="45"/>
      <c r="C26" s="45"/>
    </row>
    <row r="27" spans="1:4" x14ac:dyDescent="0.2">
      <c r="B27" s="45"/>
      <c r="C27" s="45"/>
    </row>
    <row r="28" spans="1:4" x14ac:dyDescent="0.2">
      <c r="B28" s="45"/>
      <c r="C28" s="45"/>
    </row>
    <row r="29" spans="1:4" x14ac:dyDescent="0.2">
      <c r="B29" s="45"/>
      <c r="C29" s="45"/>
    </row>
    <row r="30" spans="1:4" x14ac:dyDescent="0.2">
      <c r="B30" s="45"/>
      <c r="C30" s="45"/>
    </row>
    <row r="31" spans="1:4" x14ac:dyDescent="0.2">
      <c r="B31" s="45"/>
      <c r="C31" s="45"/>
    </row>
    <row r="32" spans="1:4" x14ac:dyDescent="0.2">
      <c r="B32" s="45"/>
      <c r="C32" s="45"/>
    </row>
    <row r="33" spans="2:4" x14ac:dyDescent="0.2">
      <c r="B33" s="45"/>
      <c r="C33" s="45"/>
    </row>
    <row r="34" spans="2:4" x14ac:dyDescent="0.2">
      <c r="B34" s="45"/>
      <c r="C34" s="45"/>
    </row>
    <row r="35" spans="2:4" x14ac:dyDescent="0.2">
      <c r="B35" s="45"/>
      <c r="C35" s="45"/>
    </row>
    <row r="36" spans="2:4" x14ac:dyDescent="0.2">
      <c r="B36" s="45"/>
      <c r="C36" s="45"/>
    </row>
    <row r="37" spans="2:4" x14ac:dyDescent="0.2">
      <c r="B37" s="45"/>
    </row>
    <row r="40" spans="2:4" x14ac:dyDescent="0.2">
      <c r="D40" s="703"/>
    </row>
    <row r="41" spans="2:4" x14ac:dyDescent="0.2">
      <c r="D41" s="703"/>
    </row>
    <row r="42" spans="2:4" x14ac:dyDescent="0.2">
      <c r="D42" s="703"/>
    </row>
    <row r="43" spans="2:4" x14ac:dyDescent="0.2">
      <c r="D43" s="703"/>
    </row>
    <row r="44" spans="2:4" x14ac:dyDescent="0.2">
      <c r="D44" s="703"/>
    </row>
    <row r="45" spans="2:4" x14ac:dyDescent="0.2">
      <c r="D45" s="703"/>
    </row>
    <row r="46" spans="2:4" x14ac:dyDescent="0.2">
      <c r="D46" s="703"/>
    </row>
    <row r="47" spans="2:4" x14ac:dyDescent="0.2">
      <c r="D47" s="703"/>
    </row>
    <row r="48" spans="2:4" x14ac:dyDescent="0.2">
      <c r="B48" s="45"/>
      <c r="D48" s="703"/>
    </row>
    <row r="49" spans="2:4" x14ac:dyDescent="0.2">
      <c r="B49" s="45"/>
      <c r="D49" s="703"/>
    </row>
    <row r="50" spans="2:4" x14ac:dyDescent="0.2">
      <c r="B50" s="45"/>
      <c r="D50" s="703"/>
    </row>
    <row r="51" spans="2:4" x14ac:dyDescent="0.2">
      <c r="B51" s="45"/>
      <c r="D51" s="703"/>
    </row>
    <row r="52" spans="2:4" x14ac:dyDescent="0.2">
      <c r="B52" s="45"/>
      <c r="D52" s="703"/>
    </row>
    <row r="53" spans="2:4" x14ac:dyDescent="0.2">
      <c r="B53" s="45"/>
      <c r="D53" s="703"/>
    </row>
    <row r="54" spans="2:4" x14ac:dyDescent="0.2">
      <c r="B54" s="45"/>
      <c r="D54" s="703"/>
    </row>
    <row r="55" spans="2:4" x14ac:dyDescent="0.2">
      <c r="B55" s="45"/>
      <c r="D55" s="703"/>
    </row>
    <row r="56" spans="2:4" x14ac:dyDescent="0.2">
      <c r="B56" s="45"/>
      <c r="D56" s="703"/>
    </row>
    <row r="57" spans="2:4" x14ac:dyDescent="0.2">
      <c r="B57" s="45"/>
      <c r="D57" s="703"/>
    </row>
    <row r="58" spans="2:4" x14ac:dyDescent="0.2">
      <c r="B58" s="45"/>
      <c r="D58" s="703"/>
    </row>
    <row r="59" spans="2:4" x14ac:dyDescent="0.2">
      <c r="B59" s="45"/>
      <c r="D59" s="703"/>
    </row>
    <row r="60" spans="2:4" x14ac:dyDescent="0.2">
      <c r="B60" s="45"/>
      <c r="D60" s="703"/>
    </row>
    <row r="61" spans="2:4" x14ac:dyDescent="0.2">
      <c r="B61" s="45"/>
      <c r="D61" s="703"/>
    </row>
    <row r="62" spans="2:4" x14ac:dyDescent="0.2">
      <c r="B62" s="45"/>
      <c r="D62" s="703"/>
    </row>
    <row r="63" spans="2:4" x14ac:dyDescent="0.2">
      <c r="B63" s="45"/>
      <c r="D63" s="703"/>
    </row>
    <row r="64" spans="2:4" x14ac:dyDescent="0.2">
      <c r="B64" s="45"/>
      <c r="D64" s="703"/>
    </row>
    <row r="65" spans="2:4" x14ac:dyDescent="0.2">
      <c r="B65" s="45"/>
      <c r="D65" s="703"/>
    </row>
    <row r="66" spans="2:4" x14ac:dyDescent="0.2">
      <c r="B66" s="45"/>
      <c r="D66" s="703"/>
    </row>
    <row r="67" spans="2:4" x14ac:dyDescent="0.2">
      <c r="B67" s="45"/>
      <c r="D67" s="703"/>
    </row>
    <row r="68" spans="2:4" x14ac:dyDescent="0.2">
      <c r="B68" s="45"/>
      <c r="D68" s="703"/>
    </row>
    <row r="69" spans="2:4" x14ac:dyDescent="0.2">
      <c r="B69" s="45"/>
      <c r="D69" s="703"/>
    </row>
    <row r="70" spans="2:4" x14ac:dyDescent="0.2">
      <c r="B70" s="45"/>
      <c r="D70" s="703"/>
    </row>
    <row r="71" spans="2:4" x14ac:dyDescent="0.2">
      <c r="B71" s="45"/>
      <c r="D71" s="703"/>
    </row>
    <row r="72" spans="2:4" x14ac:dyDescent="0.2">
      <c r="B72" s="45"/>
      <c r="D72" s="703"/>
    </row>
    <row r="73" spans="2:4" x14ac:dyDescent="0.2">
      <c r="B73" s="45"/>
      <c r="D73" s="703"/>
    </row>
    <row r="74" spans="2:4" x14ac:dyDescent="0.2">
      <c r="B74" s="45"/>
      <c r="D74" s="703"/>
    </row>
    <row r="75" spans="2:4" x14ac:dyDescent="0.2">
      <c r="B75" s="45"/>
      <c r="D75" s="703"/>
    </row>
    <row r="76" spans="2:4" x14ac:dyDescent="0.2">
      <c r="B76" s="45"/>
      <c r="D76" s="703"/>
    </row>
    <row r="77" spans="2:4" x14ac:dyDescent="0.2">
      <c r="B77" s="45"/>
      <c r="D77" s="703"/>
    </row>
    <row r="78" spans="2:4" x14ac:dyDescent="0.2">
      <c r="B78" s="45"/>
      <c r="D78" s="703"/>
    </row>
    <row r="79" spans="2:4" x14ac:dyDescent="0.2">
      <c r="B79" s="45"/>
      <c r="D79" s="703"/>
    </row>
    <row r="80" spans="2:4" x14ac:dyDescent="0.2">
      <c r="B80" s="45"/>
      <c r="D80" s="703"/>
    </row>
    <row r="81" spans="2:4" x14ac:dyDescent="0.2">
      <c r="B81" s="45"/>
      <c r="D81" s="703"/>
    </row>
    <row r="82" spans="2:4" x14ac:dyDescent="0.2">
      <c r="B82" s="45"/>
      <c r="D82" s="703"/>
    </row>
    <row r="83" spans="2:4" x14ac:dyDescent="0.2">
      <c r="B83" s="45"/>
      <c r="D83" s="703"/>
    </row>
    <row r="84" spans="2:4" x14ac:dyDescent="0.2">
      <c r="B84" s="45"/>
      <c r="D84" s="703"/>
    </row>
    <row r="85" spans="2:4" x14ac:dyDescent="0.2">
      <c r="B85" s="45"/>
      <c r="D85" s="703"/>
    </row>
    <row r="86" spans="2:4" x14ac:dyDescent="0.2">
      <c r="B86" s="45"/>
    </row>
    <row r="87" spans="2:4" x14ac:dyDescent="0.2">
      <c r="B87" s="45"/>
    </row>
    <row r="88" spans="2:4" x14ac:dyDescent="0.2">
      <c r="B88" s="45"/>
    </row>
    <row r="89" spans="2:4" x14ac:dyDescent="0.2">
      <c r="B89" s="45"/>
    </row>
    <row r="90" spans="2:4" x14ac:dyDescent="0.2">
      <c r="B90" s="45"/>
    </row>
    <row r="91" spans="2:4" x14ac:dyDescent="0.2">
      <c r="B91" s="45"/>
    </row>
    <row r="92" spans="2:4" x14ac:dyDescent="0.2">
      <c r="B92" s="45"/>
    </row>
    <row r="93" spans="2:4" x14ac:dyDescent="0.2">
      <c r="B93" s="45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G18"/>
  <sheetViews>
    <sheetView view="pageBreakPreview" zoomScaleNormal="100" workbookViewId="0">
      <selection activeCell="F7" sqref="F7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323" t="s">
        <v>575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11" ht="18" customHeight="1" x14ac:dyDescent="0.25">
      <c r="A2" s="1324" t="s">
        <v>1008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11" ht="18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11" ht="18" customHeight="1" x14ac:dyDescent="0.25">
      <c r="A4" s="1385" t="s">
        <v>361</v>
      </c>
      <c r="B4" s="1385"/>
      <c r="C4" s="1385"/>
      <c r="D4" s="1385"/>
      <c r="E4" s="1385"/>
      <c r="F4" s="1385"/>
      <c r="G4" s="1385"/>
      <c r="H4" s="1385"/>
      <c r="I4" s="1385"/>
      <c r="J4" s="1385"/>
      <c r="K4" s="1385"/>
    </row>
    <row r="5" spans="1:11" ht="15.75" x14ac:dyDescent="0.3">
      <c r="A5" s="328" t="s">
        <v>639</v>
      </c>
      <c r="B5" s="339"/>
      <c r="C5" s="339"/>
      <c r="D5" s="339"/>
      <c r="E5" s="339"/>
      <c r="F5" s="339"/>
      <c r="G5" s="339"/>
      <c r="H5" s="344"/>
      <c r="I5" s="339"/>
      <c r="J5" s="339"/>
      <c r="K5" s="337" t="s">
        <v>211</v>
      </c>
    </row>
    <row r="6" spans="1:11" ht="28.5" customHeight="1" thickBot="1" x14ac:dyDescent="0.25">
      <c r="A6" s="1386" t="s">
        <v>210</v>
      </c>
      <c r="B6" s="1388" t="s">
        <v>1007</v>
      </c>
      <c r="C6" s="1388"/>
      <c r="D6" s="1388"/>
      <c r="E6" s="1388"/>
      <c r="F6" s="1388"/>
      <c r="G6" s="1388"/>
      <c r="H6" s="1388"/>
      <c r="I6" s="1388"/>
      <c r="J6" s="1388"/>
      <c r="K6" s="1389" t="s">
        <v>95</v>
      </c>
    </row>
    <row r="7" spans="1:11" ht="43.5" customHeight="1" thickTop="1" x14ac:dyDescent="0.2">
      <c r="A7" s="1387"/>
      <c r="B7" s="93" t="s">
        <v>404</v>
      </c>
      <c r="C7" s="145" t="s">
        <v>202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11" ht="24.95" customHeight="1" thickBot="1" x14ac:dyDescent="0.25">
      <c r="A8" s="819" t="s">
        <v>96</v>
      </c>
      <c r="B8" s="186">
        <f t="shared" ref="B8:B17" si="0">SUM(C8:J8)</f>
        <v>6338</v>
      </c>
      <c r="C8" s="187">
        <v>2</v>
      </c>
      <c r="D8" s="187">
        <v>12</v>
      </c>
      <c r="E8" s="187">
        <v>121</v>
      </c>
      <c r="F8" s="187">
        <v>583</v>
      </c>
      <c r="G8" s="187">
        <v>1878</v>
      </c>
      <c r="H8" s="187">
        <v>2355</v>
      </c>
      <c r="I8" s="187">
        <v>1195</v>
      </c>
      <c r="J8" s="187">
        <v>192</v>
      </c>
      <c r="K8" s="769" t="s">
        <v>666</v>
      </c>
    </row>
    <row r="9" spans="1:11" ht="24.95" customHeight="1" thickTop="1" thickBot="1" x14ac:dyDescent="0.25">
      <c r="A9" s="776" t="s">
        <v>97</v>
      </c>
      <c r="B9" s="190">
        <f t="shared" si="0"/>
        <v>6246</v>
      </c>
      <c r="C9" s="191">
        <v>1</v>
      </c>
      <c r="D9" s="191">
        <v>8</v>
      </c>
      <c r="E9" s="191">
        <v>146</v>
      </c>
      <c r="F9" s="191">
        <v>851</v>
      </c>
      <c r="G9" s="191">
        <v>2428</v>
      </c>
      <c r="H9" s="191">
        <v>2076</v>
      </c>
      <c r="I9" s="191">
        <v>691</v>
      </c>
      <c r="J9" s="191">
        <v>45</v>
      </c>
      <c r="K9" s="771" t="s">
        <v>1213</v>
      </c>
    </row>
    <row r="10" spans="1:11" ht="24.95" customHeight="1" thickTop="1" thickBot="1" x14ac:dyDescent="0.25">
      <c r="A10" s="820" t="s">
        <v>98</v>
      </c>
      <c r="B10" s="188">
        <f t="shared" si="0"/>
        <v>4002</v>
      </c>
      <c r="C10" s="189">
        <v>2</v>
      </c>
      <c r="D10" s="189">
        <v>10</v>
      </c>
      <c r="E10" s="189">
        <v>184</v>
      </c>
      <c r="F10" s="189">
        <v>843</v>
      </c>
      <c r="G10" s="189">
        <v>1726</v>
      </c>
      <c r="H10" s="189">
        <v>1013</v>
      </c>
      <c r="I10" s="189">
        <v>223</v>
      </c>
      <c r="J10" s="189">
        <v>1</v>
      </c>
      <c r="K10" s="770" t="s">
        <v>99</v>
      </c>
    </row>
    <row r="11" spans="1:11" ht="24.95" customHeight="1" thickTop="1" thickBot="1" x14ac:dyDescent="0.25">
      <c r="A11" s="776" t="s">
        <v>100</v>
      </c>
      <c r="B11" s="190">
        <f t="shared" si="0"/>
        <v>1976</v>
      </c>
      <c r="C11" s="191">
        <v>1</v>
      </c>
      <c r="D11" s="191">
        <v>8</v>
      </c>
      <c r="E11" s="191">
        <v>131</v>
      </c>
      <c r="F11" s="191">
        <v>623</v>
      </c>
      <c r="G11" s="191">
        <v>818</v>
      </c>
      <c r="H11" s="191">
        <v>351</v>
      </c>
      <c r="I11" s="191">
        <v>44</v>
      </c>
      <c r="J11" s="191">
        <v>0</v>
      </c>
      <c r="K11" s="771" t="s">
        <v>101</v>
      </c>
    </row>
    <row r="12" spans="1:11" ht="24.95" customHeight="1" thickTop="1" thickBot="1" x14ac:dyDescent="0.25">
      <c r="A12" s="820" t="s">
        <v>102</v>
      </c>
      <c r="B12" s="188">
        <f t="shared" si="0"/>
        <v>917</v>
      </c>
      <c r="C12" s="189">
        <v>0</v>
      </c>
      <c r="D12" s="189">
        <v>9</v>
      </c>
      <c r="E12" s="189">
        <v>102</v>
      </c>
      <c r="F12" s="189">
        <v>351</v>
      </c>
      <c r="G12" s="189">
        <v>328</v>
      </c>
      <c r="H12" s="189">
        <v>118</v>
      </c>
      <c r="I12" s="189">
        <v>9</v>
      </c>
      <c r="J12" s="189">
        <v>0</v>
      </c>
      <c r="K12" s="770" t="s">
        <v>103</v>
      </c>
    </row>
    <row r="13" spans="1:11" ht="24.95" customHeight="1" thickTop="1" thickBot="1" x14ac:dyDescent="0.25">
      <c r="A13" s="776" t="s">
        <v>104</v>
      </c>
      <c r="B13" s="190">
        <f t="shared" si="0"/>
        <v>413</v>
      </c>
      <c r="C13" s="191">
        <v>0</v>
      </c>
      <c r="D13" s="191">
        <v>6</v>
      </c>
      <c r="E13" s="191">
        <v>76</v>
      </c>
      <c r="F13" s="191">
        <v>153</v>
      </c>
      <c r="G13" s="191">
        <v>131</v>
      </c>
      <c r="H13" s="191">
        <v>43</v>
      </c>
      <c r="I13" s="191">
        <v>4</v>
      </c>
      <c r="J13" s="191">
        <v>0</v>
      </c>
      <c r="K13" s="771" t="s">
        <v>105</v>
      </c>
    </row>
    <row r="14" spans="1:11" ht="24.95" customHeight="1" thickTop="1" thickBot="1" x14ac:dyDescent="0.25">
      <c r="A14" s="820" t="s">
        <v>106</v>
      </c>
      <c r="B14" s="188">
        <f t="shared" si="0"/>
        <v>196</v>
      </c>
      <c r="C14" s="189">
        <v>0</v>
      </c>
      <c r="D14" s="189">
        <v>9</v>
      </c>
      <c r="E14" s="189">
        <v>37</v>
      </c>
      <c r="F14" s="189">
        <v>83</v>
      </c>
      <c r="G14" s="189">
        <v>59</v>
      </c>
      <c r="H14" s="189">
        <v>8</v>
      </c>
      <c r="I14" s="189">
        <v>0</v>
      </c>
      <c r="J14" s="189">
        <v>0</v>
      </c>
      <c r="K14" s="770" t="s">
        <v>107</v>
      </c>
    </row>
    <row r="15" spans="1:11" ht="24.95" customHeight="1" thickTop="1" thickBot="1" x14ac:dyDescent="0.25">
      <c r="A15" s="776" t="s">
        <v>108</v>
      </c>
      <c r="B15" s="190">
        <f t="shared" si="0"/>
        <v>99</v>
      </c>
      <c r="C15" s="191">
        <v>1</v>
      </c>
      <c r="D15" s="191">
        <v>2</v>
      </c>
      <c r="E15" s="191">
        <v>27</v>
      </c>
      <c r="F15" s="191">
        <v>44</v>
      </c>
      <c r="G15" s="191">
        <v>22</v>
      </c>
      <c r="H15" s="191">
        <v>3</v>
      </c>
      <c r="I15" s="191">
        <v>0</v>
      </c>
      <c r="J15" s="191">
        <v>0</v>
      </c>
      <c r="K15" s="771" t="s">
        <v>109</v>
      </c>
    </row>
    <row r="16" spans="1:11" ht="24.95" customHeight="1" thickTop="1" thickBot="1" x14ac:dyDescent="0.25">
      <c r="A16" s="820" t="s">
        <v>110</v>
      </c>
      <c r="B16" s="188">
        <f t="shared" si="0"/>
        <v>41</v>
      </c>
      <c r="C16" s="189">
        <v>1</v>
      </c>
      <c r="D16" s="189">
        <v>3</v>
      </c>
      <c r="E16" s="189">
        <v>15</v>
      </c>
      <c r="F16" s="189">
        <v>15</v>
      </c>
      <c r="G16" s="189">
        <v>6</v>
      </c>
      <c r="H16" s="189">
        <v>1</v>
      </c>
      <c r="I16" s="189">
        <v>0</v>
      </c>
      <c r="J16" s="189">
        <v>0</v>
      </c>
      <c r="K16" s="770" t="s">
        <v>111</v>
      </c>
    </row>
    <row r="17" spans="1:241" ht="24.95" customHeight="1" thickTop="1" x14ac:dyDescent="0.2">
      <c r="A17" s="777" t="s">
        <v>112</v>
      </c>
      <c r="B17" s="193">
        <f t="shared" si="0"/>
        <v>38</v>
      </c>
      <c r="C17" s="213">
        <v>0</v>
      </c>
      <c r="D17" s="213">
        <v>5</v>
      </c>
      <c r="E17" s="213">
        <v>12</v>
      </c>
      <c r="F17" s="213">
        <v>14</v>
      </c>
      <c r="G17" s="213">
        <v>6</v>
      </c>
      <c r="H17" s="213">
        <v>1</v>
      </c>
      <c r="I17" s="213">
        <v>0</v>
      </c>
      <c r="J17" s="213">
        <v>0</v>
      </c>
      <c r="K17" s="817" t="s">
        <v>113</v>
      </c>
    </row>
    <row r="18" spans="1:241" ht="30" customHeight="1" x14ac:dyDescent="0.2">
      <c r="A18" s="821" t="s">
        <v>47</v>
      </c>
      <c r="B18" s="269">
        <f t="shared" ref="B18:J18" si="1">SUM(B8:B17)</f>
        <v>20266</v>
      </c>
      <c r="C18" s="269">
        <f t="shared" si="1"/>
        <v>8</v>
      </c>
      <c r="D18" s="269">
        <f t="shared" si="1"/>
        <v>72</v>
      </c>
      <c r="E18" s="269">
        <f t="shared" si="1"/>
        <v>851</v>
      </c>
      <c r="F18" s="269">
        <f t="shared" si="1"/>
        <v>3560</v>
      </c>
      <c r="G18" s="269">
        <f t="shared" si="1"/>
        <v>7402</v>
      </c>
      <c r="H18" s="269">
        <f t="shared" si="1"/>
        <v>5969</v>
      </c>
      <c r="I18" s="269">
        <f t="shared" si="1"/>
        <v>2166</v>
      </c>
      <c r="J18" s="269">
        <f t="shared" si="1"/>
        <v>238</v>
      </c>
      <c r="K18" s="818" t="s">
        <v>48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IG18"/>
  <sheetViews>
    <sheetView view="pageBreakPreview" zoomScaleNormal="100" workbookViewId="0">
      <selection activeCell="D26" sqref="D26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0.8554687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323" t="s">
        <v>575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11" ht="18" customHeight="1" x14ac:dyDescent="0.25">
      <c r="A2" s="1324" t="s">
        <v>1008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11" ht="18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11" ht="18" customHeight="1" x14ac:dyDescent="0.25">
      <c r="A4" s="1385" t="s">
        <v>360</v>
      </c>
      <c r="B4" s="1385"/>
      <c r="C4" s="1385"/>
      <c r="D4" s="1385"/>
      <c r="E4" s="1385"/>
      <c r="F4" s="1385"/>
      <c r="G4" s="1385"/>
      <c r="H4" s="1385"/>
      <c r="I4" s="1385"/>
      <c r="J4" s="1385"/>
      <c r="K4" s="1385"/>
    </row>
    <row r="5" spans="1:11" ht="15.75" x14ac:dyDescent="0.3">
      <c r="A5" s="328" t="s">
        <v>555</v>
      </c>
      <c r="B5" s="339"/>
      <c r="C5" s="339"/>
      <c r="D5" s="339"/>
      <c r="E5" s="339"/>
      <c r="F5" s="339"/>
      <c r="G5" s="339"/>
      <c r="H5" s="344"/>
      <c r="I5" s="339"/>
      <c r="J5" s="339"/>
      <c r="K5" s="337" t="s">
        <v>212</v>
      </c>
    </row>
    <row r="6" spans="1:11" ht="28.5" customHeight="1" thickBot="1" x14ac:dyDescent="0.25">
      <c r="A6" s="1386" t="s">
        <v>210</v>
      </c>
      <c r="B6" s="1388" t="s">
        <v>1007</v>
      </c>
      <c r="C6" s="1388"/>
      <c r="D6" s="1388"/>
      <c r="E6" s="1388"/>
      <c r="F6" s="1388"/>
      <c r="G6" s="1388"/>
      <c r="H6" s="1388"/>
      <c r="I6" s="1388"/>
      <c r="J6" s="1388"/>
      <c r="K6" s="1389" t="s">
        <v>95</v>
      </c>
    </row>
    <row r="7" spans="1:11" ht="46.5" customHeight="1" thickTop="1" x14ac:dyDescent="0.2">
      <c r="A7" s="1387"/>
      <c r="B7" s="93" t="s">
        <v>404</v>
      </c>
      <c r="C7" s="145" t="s">
        <v>202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11" ht="24.95" customHeight="1" thickBot="1" x14ac:dyDescent="0.25">
      <c r="A8" s="819" t="s">
        <v>96</v>
      </c>
      <c r="B8" s="186">
        <f t="shared" ref="B8:B17" si="0">SUM(C8:J8)</f>
        <v>4147</v>
      </c>
      <c r="C8" s="187">
        <v>0</v>
      </c>
      <c r="D8" s="187">
        <v>7</v>
      </c>
      <c r="E8" s="187">
        <v>68</v>
      </c>
      <c r="F8" s="187">
        <v>355</v>
      </c>
      <c r="G8" s="187">
        <v>1046</v>
      </c>
      <c r="H8" s="187">
        <v>1521</v>
      </c>
      <c r="I8" s="187">
        <v>1021</v>
      </c>
      <c r="J8" s="187">
        <v>129</v>
      </c>
      <c r="K8" s="769" t="s">
        <v>666</v>
      </c>
    </row>
    <row r="9" spans="1:11" ht="24.95" customHeight="1" thickTop="1" thickBot="1" x14ac:dyDescent="0.25">
      <c r="A9" s="776" t="s">
        <v>97</v>
      </c>
      <c r="B9" s="190">
        <f t="shared" si="0"/>
        <v>4036</v>
      </c>
      <c r="C9" s="191">
        <v>2</v>
      </c>
      <c r="D9" s="191">
        <v>6</v>
      </c>
      <c r="E9" s="191">
        <v>93</v>
      </c>
      <c r="F9" s="191">
        <v>486</v>
      </c>
      <c r="G9" s="191">
        <v>1434</v>
      </c>
      <c r="H9" s="191">
        <v>1439</v>
      </c>
      <c r="I9" s="191">
        <v>540</v>
      </c>
      <c r="J9" s="191">
        <v>36</v>
      </c>
      <c r="K9" s="771" t="s">
        <v>1213</v>
      </c>
    </row>
    <row r="10" spans="1:11" ht="24.95" customHeight="1" thickTop="1" thickBot="1" x14ac:dyDescent="0.25">
      <c r="A10" s="820" t="s">
        <v>98</v>
      </c>
      <c r="B10" s="188">
        <f t="shared" si="0"/>
        <v>2728</v>
      </c>
      <c r="C10" s="189">
        <v>2</v>
      </c>
      <c r="D10" s="189">
        <v>3</v>
      </c>
      <c r="E10" s="189">
        <v>108</v>
      </c>
      <c r="F10" s="189">
        <v>518</v>
      </c>
      <c r="G10" s="189">
        <v>1120</v>
      </c>
      <c r="H10" s="189">
        <v>807</v>
      </c>
      <c r="I10" s="189">
        <v>169</v>
      </c>
      <c r="J10" s="189">
        <v>1</v>
      </c>
      <c r="K10" s="770" t="s">
        <v>99</v>
      </c>
    </row>
    <row r="11" spans="1:11" ht="24.95" customHeight="1" thickTop="1" thickBot="1" x14ac:dyDescent="0.25">
      <c r="A11" s="776" t="s">
        <v>100</v>
      </c>
      <c r="B11" s="190">
        <f t="shared" si="0"/>
        <v>1537</v>
      </c>
      <c r="C11" s="191">
        <v>0</v>
      </c>
      <c r="D11" s="191">
        <v>3</v>
      </c>
      <c r="E11" s="191">
        <v>100</v>
      </c>
      <c r="F11" s="191">
        <v>445</v>
      </c>
      <c r="G11" s="191">
        <v>631</v>
      </c>
      <c r="H11" s="191">
        <v>320</v>
      </c>
      <c r="I11" s="191">
        <v>38</v>
      </c>
      <c r="J11" s="191">
        <v>0</v>
      </c>
      <c r="K11" s="771" t="s">
        <v>101</v>
      </c>
    </row>
    <row r="12" spans="1:11" ht="24.95" customHeight="1" thickTop="1" thickBot="1" x14ac:dyDescent="0.25">
      <c r="A12" s="820" t="s">
        <v>102</v>
      </c>
      <c r="B12" s="188">
        <f t="shared" si="0"/>
        <v>857</v>
      </c>
      <c r="C12" s="189">
        <v>0</v>
      </c>
      <c r="D12" s="189">
        <v>6</v>
      </c>
      <c r="E12" s="189">
        <v>99</v>
      </c>
      <c r="F12" s="189">
        <v>319</v>
      </c>
      <c r="G12" s="189">
        <v>326</v>
      </c>
      <c r="H12" s="189">
        <v>99</v>
      </c>
      <c r="I12" s="189">
        <v>8</v>
      </c>
      <c r="J12" s="189">
        <v>0</v>
      </c>
      <c r="K12" s="770" t="s">
        <v>103</v>
      </c>
    </row>
    <row r="13" spans="1:11" ht="24.95" customHeight="1" thickTop="1" thickBot="1" x14ac:dyDescent="0.25">
      <c r="A13" s="776" t="s">
        <v>104</v>
      </c>
      <c r="B13" s="190">
        <f t="shared" si="0"/>
        <v>456</v>
      </c>
      <c r="C13" s="191">
        <v>0</v>
      </c>
      <c r="D13" s="191">
        <v>6</v>
      </c>
      <c r="E13" s="191">
        <v>75</v>
      </c>
      <c r="F13" s="191">
        <v>196</v>
      </c>
      <c r="G13" s="191">
        <v>134</v>
      </c>
      <c r="H13" s="191">
        <v>42</v>
      </c>
      <c r="I13" s="191">
        <v>3</v>
      </c>
      <c r="J13" s="191">
        <v>0</v>
      </c>
      <c r="K13" s="771" t="s">
        <v>105</v>
      </c>
    </row>
    <row r="14" spans="1:11" ht="24.95" customHeight="1" thickTop="1" thickBot="1" x14ac:dyDescent="0.25">
      <c r="A14" s="820" t="s">
        <v>106</v>
      </c>
      <c r="B14" s="188">
        <f t="shared" si="0"/>
        <v>223</v>
      </c>
      <c r="C14" s="189">
        <v>0</v>
      </c>
      <c r="D14" s="189">
        <v>8</v>
      </c>
      <c r="E14" s="189">
        <v>40</v>
      </c>
      <c r="F14" s="189">
        <v>95</v>
      </c>
      <c r="G14" s="189">
        <v>71</v>
      </c>
      <c r="H14" s="189">
        <v>8</v>
      </c>
      <c r="I14" s="189">
        <v>1</v>
      </c>
      <c r="J14" s="189">
        <v>0</v>
      </c>
      <c r="K14" s="770" t="s">
        <v>107</v>
      </c>
    </row>
    <row r="15" spans="1:11" ht="24.95" customHeight="1" thickTop="1" thickBot="1" x14ac:dyDescent="0.25">
      <c r="A15" s="776" t="s">
        <v>108</v>
      </c>
      <c r="B15" s="190">
        <f t="shared" si="0"/>
        <v>102</v>
      </c>
      <c r="C15" s="191">
        <v>1</v>
      </c>
      <c r="D15" s="191">
        <v>3</v>
      </c>
      <c r="E15" s="191">
        <v>28</v>
      </c>
      <c r="F15" s="191">
        <v>50</v>
      </c>
      <c r="G15" s="191">
        <v>19</v>
      </c>
      <c r="H15" s="191">
        <v>1</v>
      </c>
      <c r="I15" s="191">
        <v>0</v>
      </c>
      <c r="J15" s="191">
        <v>0</v>
      </c>
      <c r="K15" s="771" t="s">
        <v>109</v>
      </c>
    </row>
    <row r="16" spans="1:11" ht="24.95" customHeight="1" thickTop="1" thickBot="1" x14ac:dyDescent="0.25">
      <c r="A16" s="820" t="s">
        <v>110</v>
      </c>
      <c r="B16" s="188">
        <f t="shared" si="0"/>
        <v>50</v>
      </c>
      <c r="C16" s="189">
        <v>1</v>
      </c>
      <c r="D16" s="189">
        <v>2</v>
      </c>
      <c r="E16" s="189">
        <v>16</v>
      </c>
      <c r="F16" s="189">
        <v>23</v>
      </c>
      <c r="G16" s="189">
        <v>7</v>
      </c>
      <c r="H16" s="189">
        <v>1</v>
      </c>
      <c r="I16" s="189">
        <v>0</v>
      </c>
      <c r="J16" s="189">
        <v>0</v>
      </c>
      <c r="K16" s="770" t="s">
        <v>111</v>
      </c>
    </row>
    <row r="17" spans="1:241" ht="24.95" customHeight="1" thickTop="1" x14ac:dyDescent="0.2">
      <c r="A17" s="777" t="s">
        <v>112</v>
      </c>
      <c r="B17" s="193">
        <f t="shared" si="0"/>
        <v>47</v>
      </c>
      <c r="C17" s="213">
        <v>0</v>
      </c>
      <c r="D17" s="213">
        <v>6</v>
      </c>
      <c r="E17" s="213">
        <v>16</v>
      </c>
      <c r="F17" s="213">
        <v>19</v>
      </c>
      <c r="G17" s="213">
        <v>5</v>
      </c>
      <c r="H17" s="213">
        <v>1</v>
      </c>
      <c r="I17" s="213">
        <v>0</v>
      </c>
      <c r="J17" s="213">
        <v>0</v>
      </c>
      <c r="K17" s="817" t="s">
        <v>113</v>
      </c>
    </row>
    <row r="18" spans="1:241" ht="30" customHeight="1" x14ac:dyDescent="0.2">
      <c r="A18" s="821" t="s">
        <v>47</v>
      </c>
      <c r="B18" s="269">
        <f t="shared" ref="B18:J18" si="1">SUM(B8:B17)</f>
        <v>14183</v>
      </c>
      <c r="C18" s="269">
        <f t="shared" si="1"/>
        <v>6</v>
      </c>
      <c r="D18" s="269">
        <f t="shared" si="1"/>
        <v>50</v>
      </c>
      <c r="E18" s="269">
        <f t="shared" si="1"/>
        <v>643</v>
      </c>
      <c r="F18" s="269">
        <f t="shared" si="1"/>
        <v>2506</v>
      </c>
      <c r="G18" s="269">
        <f t="shared" si="1"/>
        <v>4793</v>
      </c>
      <c r="H18" s="269">
        <f t="shared" si="1"/>
        <v>4239</v>
      </c>
      <c r="I18" s="269">
        <f t="shared" si="1"/>
        <v>1780</v>
      </c>
      <c r="J18" s="269">
        <f t="shared" si="1"/>
        <v>166</v>
      </c>
      <c r="K18" s="818" t="s">
        <v>48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G20"/>
  <sheetViews>
    <sheetView view="pageBreakPreview" zoomScaleNormal="100" workbookViewId="0">
      <selection activeCell="F9" sqref="F9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1.75" customHeight="1" x14ac:dyDescent="0.5">
      <c r="A1" s="1323" t="s">
        <v>575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11" ht="18" customHeight="1" x14ac:dyDescent="0.25">
      <c r="A2" s="1324" t="s">
        <v>1008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11" ht="18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11" ht="18" customHeight="1" x14ac:dyDescent="0.25">
      <c r="A4" s="1385" t="s">
        <v>359</v>
      </c>
      <c r="B4" s="1385"/>
      <c r="C4" s="1385"/>
      <c r="D4" s="1385"/>
      <c r="E4" s="1385"/>
      <c r="F4" s="1385"/>
      <c r="G4" s="1385"/>
      <c r="H4" s="1385"/>
      <c r="I4" s="1385"/>
      <c r="J4" s="1385"/>
      <c r="K4" s="1385"/>
    </row>
    <row r="5" spans="1:11" ht="15.75" x14ac:dyDescent="0.3">
      <c r="A5" s="328" t="s">
        <v>961</v>
      </c>
      <c r="B5" s="339"/>
      <c r="C5" s="339"/>
      <c r="D5" s="339"/>
      <c r="E5" s="339"/>
      <c r="F5" s="339"/>
      <c r="G5" s="339"/>
      <c r="H5" s="344"/>
      <c r="I5" s="339"/>
      <c r="J5" s="339"/>
      <c r="K5" s="337" t="s">
        <v>213</v>
      </c>
    </row>
    <row r="6" spans="1:11" ht="28.5" customHeight="1" thickBot="1" x14ac:dyDescent="0.25">
      <c r="A6" s="1386" t="s">
        <v>210</v>
      </c>
      <c r="B6" s="1388" t="s">
        <v>1007</v>
      </c>
      <c r="C6" s="1388"/>
      <c r="D6" s="1388"/>
      <c r="E6" s="1388"/>
      <c r="F6" s="1388"/>
      <c r="G6" s="1388"/>
      <c r="H6" s="1388"/>
      <c r="I6" s="1388"/>
      <c r="J6" s="1388"/>
      <c r="K6" s="1389" t="s">
        <v>95</v>
      </c>
    </row>
    <row r="7" spans="1:11" ht="43.5" customHeight="1" thickTop="1" x14ac:dyDescent="0.2">
      <c r="A7" s="1387"/>
      <c r="B7" s="93" t="s">
        <v>404</v>
      </c>
      <c r="C7" s="145" t="s">
        <v>202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11" ht="24.95" customHeight="1" thickBot="1" x14ac:dyDescent="0.25">
      <c r="A8" s="819" t="s">
        <v>96</v>
      </c>
      <c r="B8" s="186">
        <f t="shared" ref="B8:B17" si="0">SUM(C8:J8)</f>
        <v>4021</v>
      </c>
      <c r="C8" s="187">
        <v>2</v>
      </c>
      <c r="D8" s="187">
        <v>12</v>
      </c>
      <c r="E8" s="187">
        <v>77</v>
      </c>
      <c r="F8" s="187">
        <v>336</v>
      </c>
      <c r="G8" s="187">
        <v>1097</v>
      </c>
      <c r="H8" s="187">
        <v>1484</v>
      </c>
      <c r="I8" s="187">
        <v>884</v>
      </c>
      <c r="J8" s="187">
        <v>129</v>
      </c>
      <c r="K8" s="769" t="s">
        <v>666</v>
      </c>
    </row>
    <row r="9" spans="1:11" ht="24.95" customHeight="1" thickTop="1" thickBot="1" x14ac:dyDescent="0.25">
      <c r="A9" s="776" t="s">
        <v>97</v>
      </c>
      <c r="B9" s="270">
        <f t="shared" si="0"/>
        <v>3915</v>
      </c>
      <c r="C9" s="191">
        <v>0</v>
      </c>
      <c r="D9" s="191">
        <v>5</v>
      </c>
      <c r="E9" s="191">
        <v>93</v>
      </c>
      <c r="F9" s="191">
        <v>491</v>
      </c>
      <c r="G9" s="191">
        <v>1379</v>
      </c>
      <c r="H9" s="191">
        <v>1392</v>
      </c>
      <c r="I9" s="191">
        <v>532</v>
      </c>
      <c r="J9" s="191">
        <v>23</v>
      </c>
      <c r="K9" s="1110" t="s">
        <v>1213</v>
      </c>
    </row>
    <row r="10" spans="1:11" ht="24.95" customHeight="1" thickTop="1" thickBot="1" x14ac:dyDescent="0.25">
      <c r="A10" s="820" t="s">
        <v>98</v>
      </c>
      <c r="B10" s="186">
        <f t="shared" si="0"/>
        <v>2710</v>
      </c>
      <c r="C10" s="189">
        <v>0</v>
      </c>
      <c r="D10" s="189">
        <v>10</v>
      </c>
      <c r="E10" s="189">
        <v>116</v>
      </c>
      <c r="F10" s="189">
        <v>523</v>
      </c>
      <c r="G10" s="189">
        <v>1090</v>
      </c>
      <c r="H10" s="189">
        <v>788</v>
      </c>
      <c r="I10" s="189">
        <v>182</v>
      </c>
      <c r="J10" s="189">
        <v>1</v>
      </c>
      <c r="K10" s="770" t="s">
        <v>99</v>
      </c>
    </row>
    <row r="11" spans="1:11" ht="24.95" customHeight="1" thickTop="1" thickBot="1" x14ac:dyDescent="0.25">
      <c r="A11" s="776" t="s">
        <v>100</v>
      </c>
      <c r="B11" s="190">
        <f t="shared" si="0"/>
        <v>1608</v>
      </c>
      <c r="C11" s="191">
        <v>1</v>
      </c>
      <c r="D11" s="191">
        <v>6</v>
      </c>
      <c r="E11" s="191">
        <v>88</v>
      </c>
      <c r="F11" s="191">
        <v>443</v>
      </c>
      <c r="G11" s="191">
        <v>676</v>
      </c>
      <c r="H11" s="191">
        <v>362</v>
      </c>
      <c r="I11" s="191">
        <v>32</v>
      </c>
      <c r="J11" s="191">
        <v>0</v>
      </c>
      <c r="K11" s="771" t="s">
        <v>101</v>
      </c>
    </row>
    <row r="12" spans="1:11" ht="24.95" customHeight="1" thickTop="1" thickBot="1" x14ac:dyDescent="0.25">
      <c r="A12" s="820" t="s">
        <v>102</v>
      </c>
      <c r="B12" s="188">
        <f t="shared" si="0"/>
        <v>820</v>
      </c>
      <c r="C12" s="189">
        <v>0</v>
      </c>
      <c r="D12" s="189">
        <v>7</v>
      </c>
      <c r="E12" s="189">
        <v>83</v>
      </c>
      <c r="F12" s="189">
        <v>311</v>
      </c>
      <c r="G12" s="189">
        <v>310</v>
      </c>
      <c r="H12" s="189">
        <v>101</v>
      </c>
      <c r="I12" s="189">
        <v>8</v>
      </c>
      <c r="J12" s="189">
        <v>0</v>
      </c>
      <c r="K12" s="770" t="s">
        <v>103</v>
      </c>
    </row>
    <row r="13" spans="1:11" ht="24.95" customHeight="1" thickTop="1" thickBot="1" x14ac:dyDescent="0.25">
      <c r="A13" s="776" t="s">
        <v>104</v>
      </c>
      <c r="B13" s="190">
        <f t="shared" si="0"/>
        <v>453</v>
      </c>
      <c r="C13" s="191">
        <v>0</v>
      </c>
      <c r="D13" s="191">
        <v>3</v>
      </c>
      <c r="E13" s="191">
        <v>83</v>
      </c>
      <c r="F13" s="191">
        <v>184</v>
      </c>
      <c r="G13" s="191">
        <v>143</v>
      </c>
      <c r="H13" s="191">
        <v>38</v>
      </c>
      <c r="I13" s="191">
        <v>2</v>
      </c>
      <c r="J13" s="191">
        <v>0</v>
      </c>
      <c r="K13" s="771" t="s">
        <v>105</v>
      </c>
    </row>
    <row r="14" spans="1:11" ht="24.95" customHeight="1" thickTop="1" thickBot="1" x14ac:dyDescent="0.25">
      <c r="A14" s="820" t="s">
        <v>106</v>
      </c>
      <c r="B14" s="188">
        <f t="shared" si="0"/>
        <v>201</v>
      </c>
      <c r="C14" s="189">
        <v>0</v>
      </c>
      <c r="D14" s="189">
        <v>2</v>
      </c>
      <c r="E14" s="189">
        <v>49</v>
      </c>
      <c r="F14" s="189">
        <v>90</v>
      </c>
      <c r="G14" s="189">
        <v>51</v>
      </c>
      <c r="H14" s="189">
        <v>9</v>
      </c>
      <c r="I14" s="189">
        <v>0</v>
      </c>
      <c r="J14" s="189">
        <v>0</v>
      </c>
      <c r="K14" s="770" t="s">
        <v>107</v>
      </c>
    </row>
    <row r="15" spans="1:11" ht="24.95" customHeight="1" thickTop="1" thickBot="1" x14ac:dyDescent="0.25">
      <c r="A15" s="776" t="s">
        <v>108</v>
      </c>
      <c r="B15" s="190">
        <f t="shared" si="0"/>
        <v>97</v>
      </c>
      <c r="C15" s="191">
        <v>0</v>
      </c>
      <c r="D15" s="191">
        <v>2</v>
      </c>
      <c r="E15" s="191">
        <v>30</v>
      </c>
      <c r="F15" s="191">
        <v>38</v>
      </c>
      <c r="G15" s="191">
        <v>24</v>
      </c>
      <c r="H15" s="191">
        <v>3</v>
      </c>
      <c r="I15" s="191">
        <v>0</v>
      </c>
      <c r="J15" s="191">
        <v>0</v>
      </c>
      <c r="K15" s="771" t="s">
        <v>109</v>
      </c>
    </row>
    <row r="16" spans="1:11" ht="24.95" customHeight="1" thickTop="1" thickBot="1" x14ac:dyDescent="0.25">
      <c r="A16" s="820" t="s">
        <v>110</v>
      </c>
      <c r="B16" s="188">
        <f t="shared" si="0"/>
        <v>38</v>
      </c>
      <c r="C16" s="189">
        <v>0</v>
      </c>
      <c r="D16" s="189">
        <v>3</v>
      </c>
      <c r="E16" s="189">
        <v>13</v>
      </c>
      <c r="F16" s="189">
        <v>14</v>
      </c>
      <c r="G16" s="189">
        <v>7</v>
      </c>
      <c r="H16" s="189">
        <v>1</v>
      </c>
      <c r="I16" s="189">
        <v>0</v>
      </c>
      <c r="J16" s="189">
        <v>0</v>
      </c>
      <c r="K16" s="770" t="s">
        <v>111</v>
      </c>
    </row>
    <row r="17" spans="1:241" ht="24.95" customHeight="1" thickTop="1" x14ac:dyDescent="0.2">
      <c r="A17" s="777" t="s">
        <v>112</v>
      </c>
      <c r="B17" s="193">
        <f t="shared" si="0"/>
        <v>23</v>
      </c>
      <c r="C17" s="213">
        <v>0</v>
      </c>
      <c r="D17" s="213">
        <v>3</v>
      </c>
      <c r="E17" s="213">
        <v>8</v>
      </c>
      <c r="F17" s="213">
        <v>8</v>
      </c>
      <c r="G17" s="213">
        <v>4</v>
      </c>
      <c r="H17" s="213">
        <v>0</v>
      </c>
      <c r="I17" s="213">
        <v>0</v>
      </c>
      <c r="J17" s="213">
        <v>0</v>
      </c>
      <c r="K17" s="817" t="s">
        <v>113</v>
      </c>
    </row>
    <row r="18" spans="1:241" ht="30" customHeight="1" x14ac:dyDescent="0.2">
      <c r="A18" s="821" t="s">
        <v>47</v>
      </c>
      <c r="B18" s="269">
        <f t="shared" ref="B18:J18" si="1">SUM(B8:B17)</f>
        <v>13886</v>
      </c>
      <c r="C18" s="269">
        <f t="shared" si="1"/>
        <v>3</v>
      </c>
      <c r="D18" s="269">
        <f t="shared" si="1"/>
        <v>53</v>
      </c>
      <c r="E18" s="269">
        <f t="shared" si="1"/>
        <v>640</v>
      </c>
      <c r="F18" s="269">
        <f t="shared" si="1"/>
        <v>2438</v>
      </c>
      <c r="G18" s="269">
        <f t="shared" si="1"/>
        <v>4781</v>
      </c>
      <c r="H18" s="269">
        <f t="shared" si="1"/>
        <v>4178</v>
      </c>
      <c r="I18" s="269">
        <f t="shared" si="1"/>
        <v>1640</v>
      </c>
      <c r="J18" s="269">
        <f t="shared" si="1"/>
        <v>153</v>
      </c>
      <c r="K18" s="818" t="s">
        <v>48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</row>
    <row r="19" spans="1:241" x14ac:dyDescent="0.25">
      <c r="A19" s="26"/>
    </row>
    <row r="20" spans="1:241" x14ac:dyDescent="0.25">
      <c r="A20" s="26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IG18"/>
  <sheetViews>
    <sheetView view="pageBreakPreview" zoomScaleNormal="100" workbookViewId="0">
      <selection activeCell="A3" sqref="A3:K3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18" customHeight="1" x14ac:dyDescent="0.5">
      <c r="A1" s="1391" t="s">
        <v>575</v>
      </c>
      <c r="B1" s="1391"/>
      <c r="C1" s="1391"/>
      <c r="D1" s="1391"/>
      <c r="E1" s="1391"/>
      <c r="F1" s="1391"/>
      <c r="G1" s="1391"/>
      <c r="H1" s="1391"/>
      <c r="I1" s="1391"/>
      <c r="J1" s="1391"/>
      <c r="K1" s="1391"/>
    </row>
    <row r="2" spans="1:11" ht="18" customHeight="1" x14ac:dyDescent="0.25">
      <c r="A2" s="1324" t="s">
        <v>1008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11" ht="18" customHeight="1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11" ht="18" customHeight="1" x14ac:dyDescent="0.25">
      <c r="A4" s="1309" t="s">
        <v>358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</row>
    <row r="5" spans="1:11" ht="15.75" x14ac:dyDescent="0.3">
      <c r="A5" s="328" t="s">
        <v>962</v>
      </c>
      <c r="B5" s="339"/>
      <c r="C5" s="339"/>
      <c r="D5" s="339"/>
      <c r="E5" s="339"/>
      <c r="F5" s="339"/>
      <c r="G5" s="339"/>
      <c r="H5" s="344"/>
      <c r="I5" s="339"/>
      <c r="J5" s="339"/>
      <c r="K5" s="342" t="s">
        <v>214</v>
      </c>
    </row>
    <row r="6" spans="1:11" ht="28.5" customHeight="1" thickBot="1" x14ac:dyDescent="0.25">
      <c r="A6" s="1386" t="s">
        <v>210</v>
      </c>
      <c r="B6" s="1388" t="s">
        <v>1007</v>
      </c>
      <c r="C6" s="1388"/>
      <c r="D6" s="1388"/>
      <c r="E6" s="1388"/>
      <c r="F6" s="1388"/>
      <c r="G6" s="1388"/>
      <c r="H6" s="1388"/>
      <c r="I6" s="1388"/>
      <c r="J6" s="1388"/>
      <c r="K6" s="1389" t="s">
        <v>95</v>
      </c>
    </row>
    <row r="7" spans="1:11" ht="42" customHeight="1" thickTop="1" x14ac:dyDescent="0.2">
      <c r="A7" s="1387"/>
      <c r="B7" s="93" t="s">
        <v>404</v>
      </c>
      <c r="C7" s="145" t="s">
        <v>202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11" ht="24.95" customHeight="1" thickBot="1" x14ac:dyDescent="0.25">
      <c r="A8" s="819" t="s">
        <v>96</v>
      </c>
      <c r="B8" s="186">
        <f t="shared" ref="B8:B17" si="0">SUM(C8:J8)</f>
        <v>8168</v>
      </c>
      <c r="C8" s="187">
        <f>SUM('B13-1'!C8+'B13-2'!C8)</f>
        <v>2</v>
      </c>
      <c r="D8" s="187">
        <f>SUM('B13-1'!D8+'B13-2'!D8)</f>
        <v>19</v>
      </c>
      <c r="E8" s="187">
        <f>SUM('B13-1'!E8+'B13-2'!E8)</f>
        <v>145</v>
      </c>
      <c r="F8" s="187">
        <f>SUM('B13-1'!F8+'B13-2'!F8)</f>
        <v>691</v>
      </c>
      <c r="G8" s="187">
        <f>SUM('B13-1'!G8+'B13-2'!G8)</f>
        <v>2143</v>
      </c>
      <c r="H8" s="187">
        <f>SUM('B13-1'!H8+'B13-2'!H8)</f>
        <v>3005</v>
      </c>
      <c r="I8" s="187">
        <f>SUM('B13-1'!I8+'B13-2'!I8)</f>
        <v>1905</v>
      </c>
      <c r="J8" s="187">
        <f>SUM('B13-1'!J8+'B13-2'!J8)</f>
        <v>258</v>
      </c>
      <c r="K8" s="769" t="s">
        <v>666</v>
      </c>
    </row>
    <row r="9" spans="1:11" ht="24.95" customHeight="1" thickTop="1" thickBot="1" x14ac:dyDescent="0.25">
      <c r="A9" s="776" t="s">
        <v>97</v>
      </c>
      <c r="B9" s="190">
        <f t="shared" si="0"/>
        <v>7951</v>
      </c>
      <c r="C9" s="191">
        <f>SUM('B13-1'!C9+'B13-2'!C9)</f>
        <v>2</v>
      </c>
      <c r="D9" s="191">
        <f>SUM('B13-1'!D9+'B13-2'!D9)</f>
        <v>11</v>
      </c>
      <c r="E9" s="191">
        <f>SUM('B13-1'!E9+'B13-2'!E9)</f>
        <v>186</v>
      </c>
      <c r="F9" s="191">
        <f>SUM('B13-1'!F9+'B13-2'!F9)</f>
        <v>977</v>
      </c>
      <c r="G9" s="191">
        <f>SUM('B13-1'!G9+'B13-2'!G9)</f>
        <v>2813</v>
      </c>
      <c r="H9" s="191">
        <f>SUM('B13-1'!H9+'B13-2'!H9)</f>
        <v>2831</v>
      </c>
      <c r="I9" s="191">
        <f>SUM('B13-1'!I9+'B13-2'!I9)</f>
        <v>1072</v>
      </c>
      <c r="J9" s="191">
        <f>SUM('B13-1'!J9+'B13-2'!J9)</f>
        <v>59</v>
      </c>
      <c r="K9" s="1110" t="s">
        <v>1213</v>
      </c>
    </row>
    <row r="10" spans="1:11" ht="24.95" customHeight="1" thickTop="1" thickBot="1" x14ac:dyDescent="0.25">
      <c r="A10" s="820" t="s">
        <v>98</v>
      </c>
      <c r="B10" s="188">
        <f t="shared" si="0"/>
        <v>5438</v>
      </c>
      <c r="C10" s="189">
        <f>SUM('B13-1'!C10+'B13-2'!C10)</f>
        <v>2</v>
      </c>
      <c r="D10" s="189">
        <f>SUM('B13-1'!D10+'B13-2'!D10)</f>
        <v>13</v>
      </c>
      <c r="E10" s="189">
        <f>SUM('B13-1'!E10+'B13-2'!E10)</f>
        <v>224</v>
      </c>
      <c r="F10" s="189">
        <f>SUM('B13-1'!F10+'B13-2'!F10)</f>
        <v>1041</v>
      </c>
      <c r="G10" s="189">
        <f>SUM('B13-1'!G10+'B13-2'!G10)</f>
        <v>2210</v>
      </c>
      <c r="H10" s="189">
        <f>SUM('B13-1'!H10+'B13-2'!H10)</f>
        <v>1595</v>
      </c>
      <c r="I10" s="189">
        <f>SUM('B13-1'!I10+'B13-2'!I10)</f>
        <v>351</v>
      </c>
      <c r="J10" s="189">
        <f>SUM('B13-1'!J10+'B13-2'!J10)</f>
        <v>2</v>
      </c>
      <c r="K10" s="770" t="s">
        <v>99</v>
      </c>
    </row>
    <row r="11" spans="1:11" ht="24.95" customHeight="1" thickTop="1" thickBot="1" x14ac:dyDescent="0.25">
      <c r="A11" s="776" t="s">
        <v>100</v>
      </c>
      <c r="B11" s="190">
        <f t="shared" si="0"/>
        <v>3145</v>
      </c>
      <c r="C11" s="191">
        <f>SUM('B13-1'!C11+'B13-2'!C11)</f>
        <v>1</v>
      </c>
      <c r="D11" s="191">
        <f>SUM('B13-1'!D11+'B13-2'!D11)</f>
        <v>9</v>
      </c>
      <c r="E11" s="191">
        <f>SUM('B13-1'!E11+'B13-2'!E11)</f>
        <v>188</v>
      </c>
      <c r="F11" s="191">
        <f>SUM('B13-1'!F11+'B13-2'!F11)</f>
        <v>888</v>
      </c>
      <c r="G11" s="191">
        <f>SUM('B13-1'!G11+'B13-2'!G11)</f>
        <v>1307</v>
      </c>
      <c r="H11" s="191">
        <f>SUM('B13-1'!H11+'B13-2'!H11)</f>
        <v>682</v>
      </c>
      <c r="I11" s="191">
        <f>SUM('B13-1'!I11+'B13-2'!I11)</f>
        <v>70</v>
      </c>
      <c r="J11" s="191">
        <f>SUM('B13-1'!J11+'B13-2'!J11)</f>
        <v>0</v>
      </c>
      <c r="K11" s="771" t="s">
        <v>101</v>
      </c>
    </row>
    <row r="12" spans="1:11" ht="24.95" customHeight="1" thickTop="1" thickBot="1" x14ac:dyDescent="0.25">
      <c r="A12" s="820" t="s">
        <v>102</v>
      </c>
      <c r="B12" s="188">
        <f t="shared" si="0"/>
        <v>1677</v>
      </c>
      <c r="C12" s="189">
        <f>SUM('B13-1'!C12+'B13-2'!C12)</f>
        <v>0</v>
      </c>
      <c r="D12" s="189">
        <f>SUM('B13-1'!D12+'B13-2'!D12)</f>
        <v>13</v>
      </c>
      <c r="E12" s="189">
        <f>SUM('B13-1'!E12+'B13-2'!E12)</f>
        <v>182</v>
      </c>
      <c r="F12" s="189">
        <f>SUM('B13-1'!F12+'B13-2'!F12)</f>
        <v>630</v>
      </c>
      <c r="G12" s="189">
        <f>SUM('B13-1'!G12+'B13-2'!G12)</f>
        <v>636</v>
      </c>
      <c r="H12" s="189">
        <f>SUM('B13-1'!H12+'B13-2'!H12)</f>
        <v>200</v>
      </c>
      <c r="I12" s="189">
        <f>SUM('B13-1'!I12+'B13-2'!I12)</f>
        <v>16</v>
      </c>
      <c r="J12" s="189">
        <f>SUM('B13-1'!J12+'B13-2'!J12)</f>
        <v>0</v>
      </c>
      <c r="K12" s="770" t="s">
        <v>103</v>
      </c>
    </row>
    <row r="13" spans="1:11" ht="24.95" customHeight="1" thickTop="1" thickBot="1" x14ac:dyDescent="0.25">
      <c r="A13" s="776" t="s">
        <v>104</v>
      </c>
      <c r="B13" s="190">
        <f t="shared" si="0"/>
        <v>909</v>
      </c>
      <c r="C13" s="191">
        <f>SUM('B13-1'!C13+'B13-2'!C13)</f>
        <v>0</v>
      </c>
      <c r="D13" s="191">
        <f>SUM('B13-1'!D13+'B13-2'!D13)</f>
        <v>9</v>
      </c>
      <c r="E13" s="191">
        <f>SUM('B13-1'!E13+'B13-2'!E13)</f>
        <v>158</v>
      </c>
      <c r="F13" s="191">
        <f>SUM('B13-1'!F13+'B13-2'!F13)</f>
        <v>380</v>
      </c>
      <c r="G13" s="191">
        <f>SUM('B13-1'!G13+'B13-2'!G13)</f>
        <v>277</v>
      </c>
      <c r="H13" s="191">
        <f>SUM('B13-1'!H13+'B13-2'!H13)</f>
        <v>80</v>
      </c>
      <c r="I13" s="191">
        <f>SUM('B13-1'!I13+'B13-2'!I13)</f>
        <v>5</v>
      </c>
      <c r="J13" s="191">
        <f>SUM('B13-1'!J13+'B13-2'!J13)</f>
        <v>0</v>
      </c>
      <c r="K13" s="771" t="s">
        <v>105</v>
      </c>
    </row>
    <row r="14" spans="1:11" ht="24.95" customHeight="1" thickTop="1" thickBot="1" x14ac:dyDescent="0.25">
      <c r="A14" s="820" t="s">
        <v>106</v>
      </c>
      <c r="B14" s="188">
        <f t="shared" si="0"/>
        <v>424</v>
      </c>
      <c r="C14" s="189">
        <f>SUM('B13-1'!C14+'B13-2'!C14)</f>
        <v>0</v>
      </c>
      <c r="D14" s="189">
        <f>SUM('B13-1'!D14+'B13-2'!D14)</f>
        <v>10</v>
      </c>
      <c r="E14" s="189">
        <f>SUM('B13-1'!E14+'B13-2'!E14)</f>
        <v>89</v>
      </c>
      <c r="F14" s="189">
        <f>SUM('B13-1'!F14+'B13-2'!F14)</f>
        <v>185</v>
      </c>
      <c r="G14" s="189">
        <f>SUM('B13-1'!G14+'B13-2'!G14)</f>
        <v>122</v>
      </c>
      <c r="H14" s="189">
        <f>SUM('B13-1'!H14+'B13-2'!H14)</f>
        <v>17</v>
      </c>
      <c r="I14" s="189">
        <f>SUM('B13-1'!I14+'B13-2'!I14)</f>
        <v>1</v>
      </c>
      <c r="J14" s="189">
        <f>SUM('B13-1'!J14+'B13-2'!J14)</f>
        <v>0</v>
      </c>
      <c r="K14" s="770" t="s">
        <v>107</v>
      </c>
    </row>
    <row r="15" spans="1:11" ht="24.95" customHeight="1" thickTop="1" thickBot="1" x14ac:dyDescent="0.25">
      <c r="A15" s="776" t="s">
        <v>108</v>
      </c>
      <c r="B15" s="190">
        <f t="shared" si="0"/>
        <v>199</v>
      </c>
      <c r="C15" s="191">
        <f>SUM('B13-1'!C15+'B13-2'!C15)</f>
        <v>1</v>
      </c>
      <c r="D15" s="191">
        <f>SUM('B13-1'!D15+'B13-2'!D15)</f>
        <v>5</v>
      </c>
      <c r="E15" s="191">
        <f>SUM('B13-1'!E15+'B13-2'!E15)</f>
        <v>58</v>
      </c>
      <c r="F15" s="191">
        <f>SUM('B13-1'!F15+'B13-2'!F15)</f>
        <v>88</v>
      </c>
      <c r="G15" s="191">
        <f>SUM('B13-1'!G15+'B13-2'!G15)</f>
        <v>43</v>
      </c>
      <c r="H15" s="191">
        <f>SUM('B13-1'!H15+'B13-2'!H15)</f>
        <v>4</v>
      </c>
      <c r="I15" s="191">
        <f>SUM('B13-1'!I15+'B13-2'!I15)</f>
        <v>0</v>
      </c>
      <c r="J15" s="191">
        <f>SUM('B13-1'!J15+'B13-2'!J15)</f>
        <v>0</v>
      </c>
      <c r="K15" s="771" t="s">
        <v>109</v>
      </c>
    </row>
    <row r="16" spans="1:11" ht="24.95" customHeight="1" thickTop="1" thickBot="1" x14ac:dyDescent="0.25">
      <c r="A16" s="820" t="s">
        <v>110</v>
      </c>
      <c r="B16" s="188">
        <f t="shared" si="0"/>
        <v>88</v>
      </c>
      <c r="C16" s="189">
        <f>SUM('B13-1'!C16+'B13-2'!C16)</f>
        <v>1</v>
      </c>
      <c r="D16" s="189">
        <f>SUM('B13-1'!D16+'B13-2'!D16)</f>
        <v>5</v>
      </c>
      <c r="E16" s="189">
        <f>SUM('B13-1'!E16+'B13-2'!E16)</f>
        <v>29</v>
      </c>
      <c r="F16" s="189">
        <f>SUM('B13-1'!F16+'B13-2'!F16)</f>
        <v>37</v>
      </c>
      <c r="G16" s="189">
        <f>SUM('B13-1'!G16+'B13-2'!G16)</f>
        <v>14</v>
      </c>
      <c r="H16" s="189">
        <f>SUM('B13-1'!H16+'B13-2'!H16)</f>
        <v>2</v>
      </c>
      <c r="I16" s="189">
        <f>SUM('B13-1'!I16+'B13-2'!I16)</f>
        <v>0</v>
      </c>
      <c r="J16" s="189">
        <f>SUM('B13-1'!J16+'B13-2'!J16)</f>
        <v>0</v>
      </c>
      <c r="K16" s="770" t="s">
        <v>111</v>
      </c>
    </row>
    <row r="17" spans="1:241" ht="24.95" customHeight="1" thickTop="1" x14ac:dyDescent="0.2">
      <c r="A17" s="777" t="s">
        <v>112</v>
      </c>
      <c r="B17" s="193">
        <f t="shared" si="0"/>
        <v>70</v>
      </c>
      <c r="C17" s="213">
        <f>SUM('B13-1'!C17+'B13-2'!C17)</f>
        <v>0</v>
      </c>
      <c r="D17" s="213">
        <f>SUM('B13-1'!D17+'B13-2'!D17)</f>
        <v>9</v>
      </c>
      <c r="E17" s="213">
        <f>SUM('B13-1'!E17+'B13-2'!E17)</f>
        <v>24</v>
      </c>
      <c r="F17" s="213">
        <f>SUM('B13-1'!F17+'B13-2'!F17)</f>
        <v>27</v>
      </c>
      <c r="G17" s="213">
        <f>SUM('B13-1'!G17+'B13-2'!G17)</f>
        <v>9</v>
      </c>
      <c r="H17" s="213">
        <f>SUM('B13-1'!H17+'B13-2'!H17)</f>
        <v>1</v>
      </c>
      <c r="I17" s="213">
        <f>SUM('B13-1'!I17+'B13-2'!I17)</f>
        <v>0</v>
      </c>
      <c r="J17" s="213">
        <f>SUM('B13-1'!J17+'B13-2'!J17)</f>
        <v>0</v>
      </c>
      <c r="K17" s="817" t="s">
        <v>113</v>
      </c>
    </row>
    <row r="18" spans="1:241" ht="30" customHeight="1" x14ac:dyDescent="0.2">
      <c r="A18" s="821" t="s">
        <v>47</v>
      </c>
      <c r="B18" s="269">
        <f t="shared" ref="B18:J18" si="1">SUM(B8:B17)</f>
        <v>28069</v>
      </c>
      <c r="C18" s="269">
        <f t="shared" si="1"/>
        <v>9</v>
      </c>
      <c r="D18" s="269">
        <f t="shared" si="1"/>
        <v>103</v>
      </c>
      <c r="E18" s="269">
        <f t="shared" si="1"/>
        <v>1283</v>
      </c>
      <c r="F18" s="269">
        <f t="shared" si="1"/>
        <v>4944</v>
      </c>
      <c r="G18" s="269">
        <f t="shared" si="1"/>
        <v>9574</v>
      </c>
      <c r="H18" s="269">
        <f t="shared" si="1"/>
        <v>8417</v>
      </c>
      <c r="I18" s="269">
        <f t="shared" si="1"/>
        <v>3420</v>
      </c>
      <c r="J18" s="269">
        <f t="shared" si="1"/>
        <v>319</v>
      </c>
      <c r="K18" s="818" t="s">
        <v>48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II18"/>
  <sheetViews>
    <sheetView view="pageBreakPreview" zoomScaleNormal="100" workbookViewId="0">
      <selection activeCell="E7" sqref="E7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323" t="s">
        <v>576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13" ht="16.5" customHeight="1" x14ac:dyDescent="0.25">
      <c r="A2" s="1324" t="s">
        <v>1009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13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13" ht="15.75" x14ac:dyDescent="0.25">
      <c r="A4" s="1309" t="s">
        <v>354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13" ht="15.75" x14ac:dyDescent="0.3">
      <c r="A5" s="328" t="s">
        <v>963</v>
      </c>
      <c r="B5" s="339"/>
      <c r="C5" s="339"/>
      <c r="D5" s="339"/>
      <c r="E5" s="339"/>
      <c r="F5" s="339"/>
      <c r="G5" s="339"/>
      <c r="H5" s="344"/>
      <c r="I5" s="339"/>
      <c r="J5" s="339"/>
      <c r="K5" s="339"/>
      <c r="L5" s="339"/>
      <c r="M5" s="342" t="s">
        <v>215</v>
      </c>
    </row>
    <row r="6" spans="1:13" ht="28.5" customHeight="1" thickBot="1" x14ac:dyDescent="0.25">
      <c r="A6" s="1386" t="s">
        <v>210</v>
      </c>
      <c r="B6" s="1392" t="s">
        <v>935</v>
      </c>
      <c r="C6" s="1393"/>
      <c r="D6" s="1393"/>
      <c r="E6" s="1393"/>
      <c r="F6" s="1393"/>
      <c r="G6" s="1393"/>
      <c r="H6" s="1393"/>
      <c r="I6" s="1393"/>
      <c r="J6" s="1393"/>
      <c r="K6" s="1393"/>
      <c r="L6" s="1394"/>
      <c r="M6" s="1389" t="s">
        <v>95</v>
      </c>
    </row>
    <row r="7" spans="1:13" ht="36" customHeight="1" thickTop="1" x14ac:dyDescent="0.2">
      <c r="A7" s="1387"/>
      <c r="B7" s="93" t="s">
        <v>404</v>
      </c>
      <c r="C7" s="93" t="s">
        <v>833</v>
      </c>
      <c r="D7" s="282" t="s">
        <v>459</v>
      </c>
      <c r="E7" s="282" t="s">
        <v>65</v>
      </c>
      <c r="F7" s="282" t="s">
        <v>63</v>
      </c>
      <c r="G7" s="282" t="s">
        <v>458</v>
      </c>
      <c r="H7" s="282" t="s">
        <v>457</v>
      </c>
      <c r="I7" s="282">
        <v>4</v>
      </c>
      <c r="J7" s="282">
        <v>3</v>
      </c>
      <c r="K7" s="282">
        <v>2</v>
      </c>
      <c r="L7" s="282">
        <v>1</v>
      </c>
      <c r="M7" s="1390"/>
    </row>
    <row r="8" spans="1:13" ht="24.95" customHeight="1" thickBot="1" x14ac:dyDescent="0.25">
      <c r="A8" s="824" t="s">
        <v>96</v>
      </c>
      <c r="B8" s="186">
        <f t="shared" ref="B8:B17" si="0">SUM(C8:L8)</f>
        <v>1830</v>
      </c>
      <c r="C8" s="186">
        <v>199</v>
      </c>
      <c r="D8" s="187">
        <v>1</v>
      </c>
      <c r="E8" s="187">
        <v>0</v>
      </c>
      <c r="F8" s="187">
        <v>3</v>
      </c>
      <c r="G8" s="187">
        <v>27</v>
      </c>
      <c r="H8" s="187">
        <v>121</v>
      </c>
      <c r="I8" s="187">
        <v>93</v>
      </c>
      <c r="J8" s="187">
        <v>161</v>
      </c>
      <c r="K8" s="187">
        <v>459</v>
      </c>
      <c r="L8" s="187">
        <v>766</v>
      </c>
      <c r="M8" s="822" t="s">
        <v>666</v>
      </c>
    </row>
    <row r="9" spans="1:13" ht="24.95" customHeight="1" thickTop="1" thickBot="1" x14ac:dyDescent="0.25">
      <c r="A9" s="825" t="s">
        <v>97</v>
      </c>
      <c r="B9" s="190">
        <f t="shared" si="0"/>
        <v>1705</v>
      </c>
      <c r="C9" s="190">
        <v>219</v>
      </c>
      <c r="D9" s="191">
        <v>0</v>
      </c>
      <c r="E9" s="191">
        <v>1</v>
      </c>
      <c r="F9" s="191">
        <v>10</v>
      </c>
      <c r="G9" s="191">
        <v>54</v>
      </c>
      <c r="H9" s="191">
        <v>463</v>
      </c>
      <c r="I9" s="191">
        <v>352</v>
      </c>
      <c r="J9" s="191">
        <v>397</v>
      </c>
      <c r="K9" s="191">
        <v>196</v>
      </c>
      <c r="L9" s="191">
        <v>13</v>
      </c>
      <c r="M9" s="1110" t="s">
        <v>1213</v>
      </c>
    </row>
    <row r="10" spans="1:13" ht="24.95" customHeight="1" thickTop="1" thickBot="1" x14ac:dyDescent="0.25">
      <c r="A10" s="826" t="s">
        <v>98</v>
      </c>
      <c r="B10" s="188">
        <f t="shared" si="0"/>
        <v>1436</v>
      </c>
      <c r="C10" s="188">
        <v>194</v>
      </c>
      <c r="D10" s="189">
        <v>0</v>
      </c>
      <c r="E10" s="189">
        <v>2</v>
      </c>
      <c r="F10" s="189">
        <v>16</v>
      </c>
      <c r="G10" s="189">
        <v>168</v>
      </c>
      <c r="H10" s="189">
        <v>852</v>
      </c>
      <c r="I10" s="189">
        <v>147</v>
      </c>
      <c r="J10" s="189">
        <v>51</v>
      </c>
      <c r="K10" s="189">
        <v>4</v>
      </c>
      <c r="L10" s="189">
        <v>2</v>
      </c>
      <c r="M10" s="773" t="s">
        <v>99</v>
      </c>
    </row>
    <row r="11" spans="1:13" ht="24.95" customHeight="1" thickTop="1" thickBot="1" x14ac:dyDescent="0.25">
      <c r="A11" s="825" t="s">
        <v>100</v>
      </c>
      <c r="B11" s="190">
        <f t="shared" si="0"/>
        <v>1169</v>
      </c>
      <c r="C11" s="190">
        <v>158</v>
      </c>
      <c r="D11" s="191">
        <v>0</v>
      </c>
      <c r="E11" s="191">
        <v>5</v>
      </c>
      <c r="F11" s="191">
        <v>57</v>
      </c>
      <c r="G11" s="191">
        <v>392</v>
      </c>
      <c r="H11" s="191">
        <v>521</v>
      </c>
      <c r="I11" s="191">
        <v>27</v>
      </c>
      <c r="J11" s="191">
        <v>9</v>
      </c>
      <c r="K11" s="191">
        <v>0</v>
      </c>
      <c r="L11" s="191">
        <v>0</v>
      </c>
      <c r="M11" s="774" t="s">
        <v>101</v>
      </c>
    </row>
    <row r="12" spans="1:13" ht="24.95" customHeight="1" thickTop="1" thickBot="1" x14ac:dyDescent="0.25">
      <c r="A12" s="826" t="s">
        <v>102</v>
      </c>
      <c r="B12" s="188">
        <f t="shared" si="0"/>
        <v>760</v>
      </c>
      <c r="C12" s="188">
        <v>107</v>
      </c>
      <c r="D12" s="189">
        <v>1</v>
      </c>
      <c r="E12" s="189">
        <v>12</v>
      </c>
      <c r="F12" s="189">
        <v>135</v>
      </c>
      <c r="G12" s="189">
        <v>348</v>
      </c>
      <c r="H12" s="189">
        <v>149</v>
      </c>
      <c r="I12" s="189">
        <v>7</v>
      </c>
      <c r="J12" s="189">
        <v>1</v>
      </c>
      <c r="K12" s="189">
        <v>0</v>
      </c>
      <c r="L12" s="189">
        <v>0</v>
      </c>
      <c r="M12" s="773" t="s">
        <v>103</v>
      </c>
    </row>
    <row r="13" spans="1:13" ht="24.95" customHeight="1" thickTop="1" thickBot="1" x14ac:dyDescent="0.25">
      <c r="A13" s="825" t="s">
        <v>104</v>
      </c>
      <c r="B13" s="190">
        <f t="shared" si="0"/>
        <v>496</v>
      </c>
      <c r="C13" s="190">
        <v>58</v>
      </c>
      <c r="D13" s="191">
        <v>1</v>
      </c>
      <c r="E13" s="191">
        <v>28</v>
      </c>
      <c r="F13" s="191">
        <v>143</v>
      </c>
      <c r="G13" s="191">
        <v>214</v>
      </c>
      <c r="H13" s="191">
        <v>48</v>
      </c>
      <c r="I13" s="191">
        <v>4</v>
      </c>
      <c r="J13" s="191">
        <v>0</v>
      </c>
      <c r="K13" s="191">
        <v>0</v>
      </c>
      <c r="L13" s="191">
        <v>0</v>
      </c>
      <c r="M13" s="774" t="s">
        <v>105</v>
      </c>
    </row>
    <row r="14" spans="1:13" ht="24.95" customHeight="1" thickTop="1" thickBot="1" x14ac:dyDescent="0.25">
      <c r="A14" s="826" t="s">
        <v>106</v>
      </c>
      <c r="B14" s="188">
        <f t="shared" si="0"/>
        <v>228</v>
      </c>
      <c r="C14" s="188">
        <v>38</v>
      </c>
      <c r="D14" s="189">
        <v>1</v>
      </c>
      <c r="E14" s="189">
        <v>23</v>
      </c>
      <c r="F14" s="189">
        <v>90</v>
      </c>
      <c r="G14" s="189">
        <v>66</v>
      </c>
      <c r="H14" s="189">
        <v>10</v>
      </c>
      <c r="I14" s="189">
        <v>0</v>
      </c>
      <c r="J14" s="189">
        <v>0</v>
      </c>
      <c r="K14" s="189">
        <v>0</v>
      </c>
      <c r="L14" s="189">
        <v>0</v>
      </c>
      <c r="M14" s="773" t="s">
        <v>107</v>
      </c>
    </row>
    <row r="15" spans="1:13" ht="24.95" customHeight="1" thickTop="1" thickBot="1" x14ac:dyDescent="0.25">
      <c r="A15" s="825" t="s">
        <v>108</v>
      </c>
      <c r="B15" s="190">
        <f t="shared" si="0"/>
        <v>100</v>
      </c>
      <c r="C15" s="190">
        <v>14</v>
      </c>
      <c r="D15" s="191">
        <v>6</v>
      </c>
      <c r="E15" s="191">
        <v>14</v>
      </c>
      <c r="F15" s="191">
        <v>40</v>
      </c>
      <c r="G15" s="191">
        <v>24</v>
      </c>
      <c r="H15" s="191">
        <v>2</v>
      </c>
      <c r="I15" s="191">
        <v>0</v>
      </c>
      <c r="J15" s="191">
        <v>0</v>
      </c>
      <c r="K15" s="191">
        <v>0</v>
      </c>
      <c r="L15" s="191">
        <v>0</v>
      </c>
      <c r="M15" s="774" t="s">
        <v>109</v>
      </c>
    </row>
    <row r="16" spans="1:13" ht="24.95" customHeight="1" thickTop="1" thickBot="1" x14ac:dyDescent="0.25">
      <c r="A16" s="826" t="s">
        <v>110</v>
      </c>
      <c r="B16" s="188">
        <f t="shared" si="0"/>
        <v>47</v>
      </c>
      <c r="C16" s="188">
        <v>5</v>
      </c>
      <c r="D16" s="189">
        <v>1</v>
      </c>
      <c r="E16" s="189">
        <v>16</v>
      </c>
      <c r="F16" s="189">
        <v>15</v>
      </c>
      <c r="G16" s="189">
        <v>10</v>
      </c>
      <c r="H16" s="189">
        <v>0</v>
      </c>
      <c r="I16" s="189">
        <v>0</v>
      </c>
      <c r="J16" s="189">
        <v>0</v>
      </c>
      <c r="K16" s="189">
        <v>0</v>
      </c>
      <c r="L16" s="189">
        <v>0</v>
      </c>
      <c r="M16" s="773" t="s">
        <v>111</v>
      </c>
    </row>
    <row r="17" spans="1:243" ht="24.95" customHeight="1" thickTop="1" x14ac:dyDescent="0.2">
      <c r="A17" s="827" t="s">
        <v>112</v>
      </c>
      <c r="B17" s="193">
        <f t="shared" si="0"/>
        <v>32</v>
      </c>
      <c r="C17" s="193">
        <v>8</v>
      </c>
      <c r="D17" s="213">
        <v>5</v>
      </c>
      <c r="E17" s="213">
        <v>10</v>
      </c>
      <c r="F17" s="213">
        <v>7</v>
      </c>
      <c r="G17" s="213">
        <v>2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823" t="s">
        <v>113</v>
      </c>
    </row>
    <row r="18" spans="1:243" ht="30" customHeight="1" x14ac:dyDescent="0.2">
      <c r="A18" s="571" t="s">
        <v>47</v>
      </c>
      <c r="B18" s="269">
        <f>SUM(B8:B17)</f>
        <v>7803</v>
      </c>
      <c r="C18" s="269">
        <f>SUM(C8:C17)</f>
        <v>1000</v>
      </c>
      <c r="D18" s="269">
        <f t="shared" ref="D18:L18" si="1">SUM(D8:D17)</f>
        <v>16</v>
      </c>
      <c r="E18" s="269">
        <f t="shared" si="1"/>
        <v>111</v>
      </c>
      <c r="F18" s="269">
        <f t="shared" si="1"/>
        <v>516</v>
      </c>
      <c r="G18" s="269">
        <f t="shared" si="1"/>
        <v>1305</v>
      </c>
      <c r="H18" s="269">
        <f t="shared" si="1"/>
        <v>2166</v>
      </c>
      <c r="I18" s="269">
        <f t="shared" si="1"/>
        <v>630</v>
      </c>
      <c r="J18" s="269">
        <f t="shared" si="1"/>
        <v>619</v>
      </c>
      <c r="K18" s="269">
        <f t="shared" si="1"/>
        <v>659</v>
      </c>
      <c r="L18" s="269">
        <f t="shared" si="1"/>
        <v>781</v>
      </c>
      <c r="M18" s="672" t="s">
        <v>48</v>
      </c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II18"/>
  <sheetViews>
    <sheetView view="pageBreakPreview" zoomScaleNormal="100" workbookViewId="0">
      <selection activeCell="B18" sqref="B18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323" t="s">
        <v>576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13" ht="16.5" customHeight="1" x14ac:dyDescent="0.25">
      <c r="A2" s="1324" t="s">
        <v>1009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13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13" ht="15.75" x14ac:dyDescent="0.25">
      <c r="A4" s="1309" t="s">
        <v>355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13" ht="15.75" x14ac:dyDescent="0.3">
      <c r="A5" s="328" t="s">
        <v>964</v>
      </c>
      <c r="B5" s="339"/>
      <c r="C5" s="339"/>
      <c r="D5" s="339"/>
      <c r="E5" s="339"/>
      <c r="F5" s="339"/>
      <c r="G5" s="339"/>
      <c r="H5" s="344"/>
      <c r="I5" s="339"/>
      <c r="J5" s="339"/>
      <c r="K5" s="339"/>
      <c r="L5" s="339"/>
      <c r="M5" s="342" t="s">
        <v>216</v>
      </c>
    </row>
    <row r="6" spans="1:13" ht="28.5" customHeight="1" thickBot="1" x14ac:dyDescent="0.25">
      <c r="A6" s="1386" t="s">
        <v>210</v>
      </c>
      <c r="B6" s="1392" t="s">
        <v>935</v>
      </c>
      <c r="C6" s="1393"/>
      <c r="D6" s="1393"/>
      <c r="E6" s="1393"/>
      <c r="F6" s="1393"/>
      <c r="G6" s="1393"/>
      <c r="H6" s="1393"/>
      <c r="I6" s="1393"/>
      <c r="J6" s="1393"/>
      <c r="K6" s="1393"/>
      <c r="L6" s="1394"/>
      <c r="M6" s="1389" t="s">
        <v>95</v>
      </c>
    </row>
    <row r="7" spans="1:13" ht="35.25" customHeight="1" thickTop="1" x14ac:dyDescent="0.2">
      <c r="A7" s="1387"/>
      <c r="B7" s="93" t="s">
        <v>404</v>
      </c>
      <c r="C7" s="93" t="s">
        <v>833</v>
      </c>
      <c r="D7" s="282" t="s">
        <v>459</v>
      </c>
      <c r="E7" s="282" t="s">
        <v>65</v>
      </c>
      <c r="F7" s="282" t="s">
        <v>63</v>
      </c>
      <c r="G7" s="282" t="s">
        <v>458</v>
      </c>
      <c r="H7" s="282" t="s">
        <v>457</v>
      </c>
      <c r="I7" s="282">
        <v>4</v>
      </c>
      <c r="J7" s="282">
        <v>3</v>
      </c>
      <c r="K7" s="282">
        <v>2</v>
      </c>
      <c r="L7" s="282">
        <v>1</v>
      </c>
      <c r="M7" s="1390"/>
    </row>
    <row r="8" spans="1:13" ht="24.95" customHeight="1" thickBot="1" x14ac:dyDescent="0.25">
      <c r="A8" s="824" t="s">
        <v>96</v>
      </c>
      <c r="B8" s="186">
        <f t="shared" ref="B8:B17" si="0">SUM(C8:L8)</f>
        <v>6338</v>
      </c>
      <c r="C8" s="186">
        <v>1125</v>
      </c>
      <c r="D8" s="187">
        <v>2</v>
      </c>
      <c r="E8" s="187">
        <v>4</v>
      </c>
      <c r="F8" s="187">
        <v>16</v>
      </c>
      <c r="G8" s="187">
        <v>89</v>
      </c>
      <c r="H8" s="187">
        <v>910</v>
      </c>
      <c r="I8" s="187">
        <v>546</v>
      </c>
      <c r="J8" s="187">
        <v>729</v>
      </c>
      <c r="K8" s="187">
        <v>1240</v>
      </c>
      <c r="L8" s="187">
        <v>1677</v>
      </c>
      <c r="M8" s="822" t="s">
        <v>666</v>
      </c>
    </row>
    <row r="9" spans="1:13" ht="24.95" customHeight="1" thickTop="1" thickBot="1" x14ac:dyDescent="0.25">
      <c r="A9" s="825" t="s">
        <v>97</v>
      </c>
      <c r="B9" s="190">
        <f t="shared" si="0"/>
        <v>6246</v>
      </c>
      <c r="C9" s="190">
        <v>958</v>
      </c>
      <c r="D9" s="191">
        <v>0</v>
      </c>
      <c r="E9" s="191">
        <v>6</v>
      </c>
      <c r="F9" s="191">
        <v>41</v>
      </c>
      <c r="G9" s="191">
        <v>339</v>
      </c>
      <c r="H9" s="191">
        <v>2579</v>
      </c>
      <c r="I9" s="191">
        <v>1055</v>
      </c>
      <c r="J9" s="191">
        <v>823</v>
      </c>
      <c r="K9" s="191">
        <v>406</v>
      </c>
      <c r="L9" s="191">
        <v>39</v>
      </c>
      <c r="M9" s="1110" t="s">
        <v>1213</v>
      </c>
    </row>
    <row r="10" spans="1:13" ht="24.95" customHeight="1" thickTop="1" thickBot="1" x14ac:dyDescent="0.25">
      <c r="A10" s="826" t="s">
        <v>98</v>
      </c>
      <c r="B10" s="188">
        <f t="shared" si="0"/>
        <v>4002</v>
      </c>
      <c r="C10" s="188">
        <v>589</v>
      </c>
      <c r="D10" s="189">
        <v>3</v>
      </c>
      <c r="E10" s="189">
        <v>10</v>
      </c>
      <c r="F10" s="189">
        <v>114</v>
      </c>
      <c r="G10" s="189">
        <v>838</v>
      </c>
      <c r="H10" s="189">
        <v>2038</v>
      </c>
      <c r="I10" s="189">
        <v>265</v>
      </c>
      <c r="J10" s="189">
        <v>106</v>
      </c>
      <c r="K10" s="189">
        <v>23</v>
      </c>
      <c r="L10" s="189">
        <v>16</v>
      </c>
      <c r="M10" s="773" t="s">
        <v>99</v>
      </c>
    </row>
    <row r="11" spans="1:13" ht="24.95" customHeight="1" thickTop="1" thickBot="1" x14ac:dyDescent="0.25">
      <c r="A11" s="825" t="s">
        <v>100</v>
      </c>
      <c r="B11" s="190">
        <f t="shared" si="0"/>
        <v>1976</v>
      </c>
      <c r="C11" s="190">
        <v>330</v>
      </c>
      <c r="D11" s="191">
        <v>4</v>
      </c>
      <c r="E11" s="191">
        <v>30</v>
      </c>
      <c r="F11" s="191">
        <v>191</v>
      </c>
      <c r="G11" s="191">
        <v>715</v>
      </c>
      <c r="H11" s="191">
        <v>641</v>
      </c>
      <c r="I11" s="191">
        <v>54</v>
      </c>
      <c r="J11" s="191">
        <v>8</v>
      </c>
      <c r="K11" s="191">
        <v>1</v>
      </c>
      <c r="L11" s="191">
        <v>2</v>
      </c>
      <c r="M11" s="774" t="s">
        <v>101</v>
      </c>
    </row>
    <row r="12" spans="1:13" ht="24.95" customHeight="1" thickTop="1" thickBot="1" x14ac:dyDescent="0.25">
      <c r="A12" s="826" t="s">
        <v>102</v>
      </c>
      <c r="B12" s="188">
        <f t="shared" si="0"/>
        <v>917</v>
      </c>
      <c r="C12" s="188">
        <v>144</v>
      </c>
      <c r="D12" s="189">
        <v>5</v>
      </c>
      <c r="E12" s="189">
        <v>30</v>
      </c>
      <c r="F12" s="189">
        <v>204</v>
      </c>
      <c r="G12" s="189">
        <v>373</v>
      </c>
      <c r="H12" s="189">
        <v>148</v>
      </c>
      <c r="I12" s="189">
        <v>12</v>
      </c>
      <c r="J12" s="189">
        <v>1</v>
      </c>
      <c r="K12" s="189">
        <v>0</v>
      </c>
      <c r="L12" s="189">
        <v>0</v>
      </c>
      <c r="M12" s="773" t="s">
        <v>103</v>
      </c>
    </row>
    <row r="13" spans="1:13" ht="24.95" customHeight="1" thickTop="1" thickBot="1" x14ac:dyDescent="0.25">
      <c r="A13" s="825" t="s">
        <v>104</v>
      </c>
      <c r="B13" s="190">
        <f t="shared" si="0"/>
        <v>413</v>
      </c>
      <c r="C13" s="190">
        <v>67</v>
      </c>
      <c r="D13" s="191">
        <v>3</v>
      </c>
      <c r="E13" s="191">
        <v>36</v>
      </c>
      <c r="F13" s="191">
        <v>131</v>
      </c>
      <c r="G13" s="191">
        <v>128</v>
      </c>
      <c r="H13" s="191">
        <v>42</v>
      </c>
      <c r="I13" s="191">
        <v>6</v>
      </c>
      <c r="J13" s="191">
        <v>0</v>
      </c>
      <c r="K13" s="191">
        <v>0</v>
      </c>
      <c r="L13" s="191">
        <v>0</v>
      </c>
      <c r="M13" s="774" t="s">
        <v>105</v>
      </c>
    </row>
    <row r="14" spans="1:13" ht="24.95" customHeight="1" thickTop="1" thickBot="1" x14ac:dyDescent="0.25">
      <c r="A14" s="826" t="s">
        <v>106</v>
      </c>
      <c r="B14" s="188">
        <f t="shared" si="0"/>
        <v>196</v>
      </c>
      <c r="C14" s="188">
        <v>32</v>
      </c>
      <c r="D14" s="189">
        <v>7</v>
      </c>
      <c r="E14" s="189">
        <v>31</v>
      </c>
      <c r="F14" s="189">
        <v>58</v>
      </c>
      <c r="G14" s="189">
        <v>48</v>
      </c>
      <c r="H14" s="189">
        <v>20</v>
      </c>
      <c r="I14" s="189">
        <v>0</v>
      </c>
      <c r="J14" s="189">
        <v>0</v>
      </c>
      <c r="K14" s="189">
        <v>0</v>
      </c>
      <c r="L14" s="189">
        <v>0</v>
      </c>
      <c r="M14" s="773" t="s">
        <v>107</v>
      </c>
    </row>
    <row r="15" spans="1:13" ht="24.95" customHeight="1" thickTop="1" thickBot="1" x14ac:dyDescent="0.25">
      <c r="A15" s="825" t="s">
        <v>108</v>
      </c>
      <c r="B15" s="190">
        <f t="shared" si="0"/>
        <v>99</v>
      </c>
      <c r="C15" s="190">
        <v>18</v>
      </c>
      <c r="D15" s="191">
        <v>5</v>
      </c>
      <c r="E15" s="191">
        <v>19</v>
      </c>
      <c r="F15" s="191">
        <v>35</v>
      </c>
      <c r="G15" s="191">
        <v>19</v>
      </c>
      <c r="H15" s="191">
        <v>3</v>
      </c>
      <c r="I15" s="191">
        <v>0</v>
      </c>
      <c r="J15" s="191">
        <v>0</v>
      </c>
      <c r="K15" s="191">
        <v>0</v>
      </c>
      <c r="L15" s="191">
        <v>0</v>
      </c>
      <c r="M15" s="774" t="s">
        <v>109</v>
      </c>
    </row>
    <row r="16" spans="1:13" ht="24.95" customHeight="1" thickTop="1" thickBot="1" x14ac:dyDescent="0.25">
      <c r="A16" s="826" t="s">
        <v>110</v>
      </c>
      <c r="B16" s="188">
        <f t="shared" si="0"/>
        <v>41</v>
      </c>
      <c r="C16" s="188">
        <v>9</v>
      </c>
      <c r="D16" s="189">
        <v>1</v>
      </c>
      <c r="E16" s="189">
        <v>14</v>
      </c>
      <c r="F16" s="189">
        <v>14</v>
      </c>
      <c r="G16" s="189">
        <v>3</v>
      </c>
      <c r="H16" s="189">
        <v>0</v>
      </c>
      <c r="I16" s="189">
        <v>0</v>
      </c>
      <c r="J16" s="189">
        <v>0</v>
      </c>
      <c r="K16" s="189">
        <v>0</v>
      </c>
      <c r="L16" s="189">
        <v>0</v>
      </c>
      <c r="M16" s="773" t="s">
        <v>111</v>
      </c>
    </row>
    <row r="17" spans="1:243" ht="24.95" customHeight="1" thickTop="1" x14ac:dyDescent="0.2">
      <c r="A17" s="827" t="s">
        <v>112</v>
      </c>
      <c r="B17" s="193">
        <f t="shared" si="0"/>
        <v>38</v>
      </c>
      <c r="C17" s="193">
        <v>7</v>
      </c>
      <c r="D17" s="213">
        <v>6</v>
      </c>
      <c r="E17" s="213">
        <v>11</v>
      </c>
      <c r="F17" s="213">
        <v>8</v>
      </c>
      <c r="G17" s="213">
        <v>6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823" t="s">
        <v>113</v>
      </c>
    </row>
    <row r="18" spans="1:243" ht="30" customHeight="1" x14ac:dyDescent="0.2">
      <c r="A18" s="571" t="s">
        <v>47</v>
      </c>
      <c r="B18" s="269">
        <f>SUM(B8:B17)</f>
        <v>20266</v>
      </c>
      <c r="C18" s="269">
        <f t="shared" ref="C18:L18" si="1">SUM(C8:C17)</f>
        <v>3279</v>
      </c>
      <c r="D18" s="269">
        <f t="shared" si="1"/>
        <v>36</v>
      </c>
      <c r="E18" s="269">
        <f t="shared" si="1"/>
        <v>191</v>
      </c>
      <c r="F18" s="269">
        <f t="shared" si="1"/>
        <v>812</v>
      </c>
      <c r="G18" s="269">
        <f t="shared" si="1"/>
        <v>2558</v>
      </c>
      <c r="H18" s="269">
        <f t="shared" si="1"/>
        <v>6381</v>
      </c>
      <c r="I18" s="269">
        <f t="shared" si="1"/>
        <v>1938</v>
      </c>
      <c r="J18" s="269">
        <f t="shared" si="1"/>
        <v>1667</v>
      </c>
      <c r="K18" s="269">
        <f t="shared" si="1"/>
        <v>1670</v>
      </c>
      <c r="L18" s="269">
        <f t="shared" si="1"/>
        <v>1734</v>
      </c>
      <c r="M18" s="672" t="s">
        <v>48</v>
      </c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II18"/>
  <sheetViews>
    <sheetView view="pageBreakPreview" zoomScaleNormal="100" workbookViewId="0">
      <selection activeCell="F24" sqref="F24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323" t="s">
        <v>576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  <c r="L1" s="1323"/>
      <c r="M1" s="1323"/>
    </row>
    <row r="2" spans="1:13" ht="16.5" customHeight="1" x14ac:dyDescent="0.25">
      <c r="A2" s="1324" t="s">
        <v>1009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</row>
    <row r="3" spans="1:13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  <c r="L3" s="1309"/>
      <c r="M3" s="1309"/>
    </row>
    <row r="4" spans="1:13" ht="15.75" x14ac:dyDescent="0.25">
      <c r="A4" s="1309" t="s">
        <v>358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</row>
    <row r="5" spans="1:13" ht="15.75" x14ac:dyDescent="0.3">
      <c r="A5" s="328" t="s">
        <v>965</v>
      </c>
      <c r="B5" s="339"/>
      <c r="C5" s="339"/>
      <c r="D5" s="339"/>
      <c r="E5" s="339"/>
      <c r="F5" s="339"/>
      <c r="G5" s="339"/>
      <c r="H5" s="344"/>
      <c r="I5" s="339"/>
      <c r="J5" s="339"/>
      <c r="K5" s="339"/>
      <c r="L5" s="339"/>
      <c r="M5" s="342" t="s">
        <v>217</v>
      </c>
    </row>
    <row r="6" spans="1:13" ht="28.5" customHeight="1" thickBot="1" x14ac:dyDescent="0.25">
      <c r="A6" s="1386" t="s">
        <v>210</v>
      </c>
      <c r="B6" s="1392" t="s">
        <v>935</v>
      </c>
      <c r="C6" s="1393"/>
      <c r="D6" s="1393"/>
      <c r="E6" s="1393"/>
      <c r="F6" s="1393"/>
      <c r="G6" s="1393"/>
      <c r="H6" s="1393"/>
      <c r="I6" s="1393"/>
      <c r="J6" s="1393"/>
      <c r="K6" s="1393"/>
      <c r="L6" s="1394"/>
      <c r="M6" s="1389" t="s">
        <v>95</v>
      </c>
    </row>
    <row r="7" spans="1:13" ht="37.5" customHeight="1" thickTop="1" x14ac:dyDescent="0.2">
      <c r="A7" s="1387"/>
      <c r="B7" s="93" t="s">
        <v>404</v>
      </c>
      <c r="C7" s="93" t="s">
        <v>833</v>
      </c>
      <c r="D7" s="282" t="s">
        <v>459</v>
      </c>
      <c r="E7" s="282" t="s">
        <v>65</v>
      </c>
      <c r="F7" s="282" t="s">
        <v>63</v>
      </c>
      <c r="G7" s="282" t="s">
        <v>458</v>
      </c>
      <c r="H7" s="282" t="s">
        <v>457</v>
      </c>
      <c r="I7" s="282">
        <v>4</v>
      </c>
      <c r="J7" s="282">
        <v>3</v>
      </c>
      <c r="K7" s="282">
        <v>2</v>
      </c>
      <c r="L7" s="282">
        <v>1</v>
      </c>
      <c r="M7" s="1390"/>
    </row>
    <row r="8" spans="1:13" ht="24.95" customHeight="1" thickBot="1" x14ac:dyDescent="0.25">
      <c r="A8" s="824" t="s">
        <v>96</v>
      </c>
      <c r="B8" s="186">
        <f t="shared" ref="B8:B17" si="0">SUM(C8:L8)</f>
        <v>8168</v>
      </c>
      <c r="C8" s="186">
        <f>'B14-1'!C8+'B14-2'!C8</f>
        <v>1324</v>
      </c>
      <c r="D8" s="187">
        <f>'B14-1'!D8+'B14-2'!D8</f>
        <v>3</v>
      </c>
      <c r="E8" s="187">
        <f>'B14-1'!E8+'B14-2'!E8</f>
        <v>4</v>
      </c>
      <c r="F8" s="187">
        <f>'B14-1'!F8+'B14-2'!F8</f>
        <v>19</v>
      </c>
      <c r="G8" s="187">
        <f>'B14-1'!G8+'B14-2'!G8</f>
        <v>116</v>
      </c>
      <c r="H8" s="187">
        <f>'B14-1'!H8+'B14-2'!H8</f>
        <v>1031</v>
      </c>
      <c r="I8" s="187">
        <f>'B14-1'!I8+'B14-2'!I8</f>
        <v>639</v>
      </c>
      <c r="J8" s="187">
        <f>'B14-1'!J8+'B14-2'!J8</f>
        <v>890</v>
      </c>
      <c r="K8" s="187">
        <f>'B14-1'!K8+'B14-2'!K8</f>
        <v>1699</v>
      </c>
      <c r="L8" s="187">
        <f>'B14-1'!L8+'B14-2'!L8</f>
        <v>2443</v>
      </c>
      <c r="M8" s="822" t="s">
        <v>666</v>
      </c>
    </row>
    <row r="9" spans="1:13" ht="24.95" customHeight="1" thickTop="1" thickBot="1" x14ac:dyDescent="0.25">
      <c r="A9" s="825" t="s">
        <v>97</v>
      </c>
      <c r="B9" s="190">
        <f t="shared" si="0"/>
        <v>7951</v>
      </c>
      <c r="C9" s="270">
        <f>'B14-1'!C9+'B14-2'!C9</f>
        <v>1177</v>
      </c>
      <c r="D9" s="755">
        <f>'B14-1'!D9+'B14-2'!D9</f>
        <v>0</v>
      </c>
      <c r="E9" s="755">
        <f>'B14-1'!E9+'B14-2'!E9</f>
        <v>7</v>
      </c>
      <c r="F9" s="755">
        <f>'B14-1'!F9+'B14-2'!F9</f>
        <v>51</v>
      </c>
      <c r="G9" s="755">
        <f>'B14-1'!G9+'B14-2'!G9</f>
        <v>393</v>
      </c>
      <c r="H9" s="755">
        <f>'B14-1'!H9+'B14-2'!H9</f>
        <v>3042</v>
      </c>
      <c r="I9" s="755">
        <f>'B14-1'!I9+'B14-2'!I9</f>
        <v>1407</v>
      </c>
      <c r="J9" s="755">
        <f>'B14-1'!J9+'B14-2'!J9</f>
        <v>1220</v>
      </c>
      <c r="K9" s="755">
        <f>'B14-1'!K9+'B14-2'!K9</f>
        <v>602</v>
      </c>
      <c r="L9" s="755">
        <f>'B14-1'!L9+'B14-2'!L9</f>
        <v>52</v>
      </c>
      <c r="M9" s="1110" t="s">
        <v>1213</v>
      </c>
    </row>
    <row r="10" spans="1:13" ht="24.95" customHeight="1" thickTop="1" thickBot="1" x14ac:dyDescent="0.25">
      <c r="A10" s="826" t="s">
        <v>98</v>
      </c>
      <c r="B10" s="188">
        <f t="shared" si="0"/>
        <v>5438</v>
      </c>
      <c r="C10" s="186">
        <f>'B14-1'!C10+'B14-2'!C10</f>
        <v>783</v>
      </c>
      <c r="D10" s="187">
        <f>'B14-1'!D10+'B14-2'!D10</f>
        <v>3</v>
      </c>
      <c r="E10" s="187">
        <f>'B14-1'!E10+'B14-2'!E10</f>
        <v>12</v>
      </c>
      <c r="F10" s="187">
        <f>'B14-1'!F10+'B14-2'!F10</f>
        <v>130</v>
      </c>
      <c r="G10" s="187">
        <f>'B14-1'!G10+'B14-2'!G10</f>
        <v>1006</v>
      </c>
      <c r="H10" s="187">
        <f>'B14-1'!H10+'B14-2'!H10</f>
        <v>2890</v>
      </c>
      <c r="I10" s="187">
        <f>'B14-1'!I10+'B14-2'!I10</f>
        <v>412</v>
      </c>
      <c r="J10" s="187">
        <f>'B14-1'!J10+'B14-2'!J10</f>
        <v>157</v>
      </c>
      <c r="K10" s="187">
        <f>'B14-1'!K10+'B14-2'!K10</f>
        <v>27</v>
      </c>
      <c r="L10" s="187">
        <f>'B14-1'!L10+'B14-2'!L10</f>
        <v>18</v>
      </c>
      <c r="M10" s="773" t="s">
        <v>99</v>
      </c>
    </row>
    <row r="11" spans="1:13" ht="24.95" customHeight="1" thickTop="1" thickBot="1" x14ac:dyDescent="0.25">
      <c r="A11" s="825" t="s">
        <v>100</v>
      </c>
      <c r="B11" s="190">
        <f t="shared" si="0"/>
        <v>3145</v>
      </c>
      <c r="C11" s="270">
        <f>'B14-1'!C11+'B14-2'!C11</f>
        <v>488</v>
      </c>
      <c r="D11" s="755">
        <f>'B14-1'!D11+'B14-2'!D11</f>
        <v>4</v>
      </c>
      <c r="E11" s="755">
        <f>'B14-1'!E11+'B14-2'!E11</f>
        <v>35</v>
      </c>
      <c r="F11" s="755">
        <f>'B14-1'!F11+'B14-2'!F11</f>
        <v>248</v>
      </c>
      <c r="G11" s="755">
        <f>'B14-1'!G11+'B14-2'!G11</f>
        <v>1107</v>
      </c>
      <c r="H11" s="755">
        <f>'B14-1'!H11+'B14-2'!H11</f>
        <v>1162</v>
      </c>
      <c r="I11" s="755">
        <f>'B14-1'!I11+'B14-2'!I11</f>
        <v>81</v>
      </c>
      <c r="J11" s="755">
        <f>'B14-1'!J11+'B14-2'!J11</f>
        <v>17</v>
      </c>
      <c r="K11" s="755">
        <f>'B14-1'!K11+'B14-2'!K11</f>
        <v>1</v>
      </c>
      <c r="L11" s="755">
        <f>'B14-1'!L11+'B14-2'!L11</f>
        <v>2</v>
      </c>
      <c r="M11" s="774" t="s">
        <v>101</v>
      </c>
    </row>
    <row r="12" spans="1:13" ht="24.95" customHeight="1" thickTop="1" thickBot="1" x14ac:dyDescent="0.25">
      <c r="A12" s="826" t="s">
        <v>102</v>
      </c>
      <c r="B12" s="188">
        <f t="shared" si="0"/>
        <v>1677</v>
      </c>
      <c r="C12" s="186">
        <f>'B14-1'!C12+'B14-2'!C12</f>
        <v>251</v>
      </c>
      <c r="D12" s="187">
        <f>'B14-1'!D12+'B14-2'!D12</f>
        <v>6</v>
      </c>
      <c r="E12" s="187">
        <f>'B14-1'!E12+'B14-2'!E12</f>
        <v>42</v>
      </c>
      <c r="F12" s="187">
        <f>'B14-1'!F12+'B14-2'!F12</f>
        <v>339</v>
      </c>
      <c r="G12" s="187">
        <f>'B14-1'!G12+'B14-2'!G12</f>
        <v>721</v>
      </c>
      <c r="H12" s="187">
        <f>'B14-1'!H12+'B14-2'!H12</f>
        <v>297</v>
      </c>
      <c r="I12" s="187">
        <f>'B14-1'!I12+'B14-2'!I12</f>
        <v>19</v>
      </c>
      <c r="J12" s="187">
        <f>'B14-1'!J12+'B14-2'!J12</f>
        <v>2</v>
      </c>
      <c r="K12" s="187">
        <f>'B14-1'!K12+'B14-2'!K12</f>
        <v>0</v>
      </c>
      <c r="L12" s="187">
        <f>'B14-1'!L12+'B14-2'!L12</f>
        <v>0</v>
      </c>
      <c r="M12" s="773" t="s">
        <v>103</v>
      </c>
    </row>
    <row r="13" spans="1:13" ht="24.95" customHeight="1" thickTop="1" thickBot="1" x14ac:dyDescent="0.25">
      <c r="A13" s="825" t="s">
        <v>104</v>
      </c>
      <c r="B13" s="190">
        <f t="shared" si="0"/>
        <v>909</v>
      </c>
      <c r="C13" s="270">
        <f>'B14-1'!C13+'B14-2'!C13</f>
        <v>125</v>
      </c>
      <c r="D13" s="755">
        <f>'B14-1'!D13+'B14-2'!D13</f>
        <v>4</v>
      </c>
      <c r="E13" s="755">
        <f>'B14-1'!E13+'B14-2'!E13</f>
        <v>64</v>
      </c>
      <c r="F13" s="755">
        <f>'B14-1'!F13+'B14-2'!F13</f>
        <v>274</v>
      </c>
      <c r="G13" s="755">
        <f>'B14-1'!G13+'B14-2'!G13</f>
        <v>342</v>
      </c>
      <c r="H13" s="755">
        <f>'B14-1'!H13+'B14-2'!H13</f>
        <v>90</v>
      </c>
      <c r="I13" s="755">
        <f>'B14-1'!I13+'B14-2'!I13</f>
        <v>10</v>
      </c>
      <c r="J13" s="755">
        <f>'B14-1'!J13+'B14-2'!J13</f>
        <v>0</v>
      </c>
      <c r="K13" s="755">
        <f>'B14-1'!K13+'B14-2'!K13</f>
        <v>0</v>
      </c>
      <c r="L13" s="755">
        <f>'B14-1'!L13+'B14-2'!L13</f>
        <v>0</v>
      </c>
      <c r="M13" s="774" t="s">
        <v>105</v>
      </c>
    </row>
    <row r="14" spans="1:13" ht="24.95" customHeight="1" thickTop="1" thickBot="1" x14ac:dyDescent="0.25">
      <c r="A14" s="826" t="s">
        <v>106</v>
      </c>
      <c r="B14" s="188">
        <f t="shared" si="0"/>
        <v>424</v>
      </c>
      <c r="C14" s="186">
        <f>'B14-1'!C14+'B14-2'!C14</f>
        <v>70</v>
      </c>
      <c r="D14" s="187">
        <f>'B14-1'!D14+'B14-2'!D14</f>
        <v>8</v>
      </c>
      <c r="E14" s="187">
        <f>'B14-1'!E14+'B14-2'!E14</f>
        <v>54</v>
      </c>
      <c r="F14" s="187">
        <f>'B14-1'!F14+'B14-2'!F14</f>
        <v>148</v>
      </c>
      <c r="G14" s="187">
        <f>'B14-1'!G14+'B14-2'!G14</f>
        <v>114</v>
      </c>
      <c r="H14" s="187">
        <f>'B14-1'!H14+'B14-2'!H14</f>
        <v>30</v>
      </c>
      <c r="I14" s="187">
        <f>'B14-1'!I14+'B14-2'!I14</f>
        <v>0</v>
      </c>
      <c r="J14" s="187">
        <f>'B14-1'!J14+'B14-2'!J14</f>
        <v>0</v>
      </c>
      <c r="K14" s="187">
        <f>'B14-1'!K14+'B14-2'!K14</f>
        <v>0</v>
      </c>
      <c r="L14" s="187">
        <f>'B14-1'!L14+'B14-2'!L14</f>
        <v>0</v>
      </c>
      <c r="M14" s="773" t="s">
        <v>107</v>
      </c>
    </row>
    <row r="15" spans="1:13" ht="24.95" customHeight="1" thickTop="1" thickBot="1" x14ac:dyDescent="0.25">
      <c r="A15" s="825" t="s">
        <v>108</v>
      </c>
      <c r="B15" s="190">
        <f t="shared" si="0"/>
        <v>199</v>
      </c>
      <c r="C15" s="270">
        <f>'B14-1'!C15+'B14-2'!C15</f>
        <v>32</v>
      </c>
      <c r="D15" s="755">
        <f>'B14-1'!D15+'B14-2'!D15</f>
        <v>11</v>
      </c>
      <c r="E15" s="755">
        <f>'B14-1'!E15+'B14-2'!E15</f>
        <v>33</v>
      </c>
      <c r="F15" s="755">
        <f>'B14-1'!F15+'B14-2'!F15</f>
        <v>75</v>
      </c>
      <c r="G15" s="755">
        <f>'B14-1'!G15+'B14-2'!G15</f>
        <v>43</v>
      </c>
      <c r="H15" s="755">
        <f>'B14-1'!H15+'B14-2'!H15</f>
        <v>5</v>
      </c>
      <c r="I15" s="755">
        <f>'B14-1'!I15+'B14-2'!I15</f>
        <v>0</v>
      </c>
      <c r="J15" s="755">
        <f>'B14-1'!J15+'B14-2'!J15</f>
        <v>0</v>
      </c>
      <c r="K15" s="755">
        <f>'B14-1'!K15+'B14-2'!K15</f>
        <v>0</v>
      </c>
      <c r="L15" s="755">
        <f>'B14-1'!L15+'B14-2'!L15</f>
        <v>0</v>
      </c>
      <c r="M15" s="774" t="s">
        <v>109</v>
      </c>
    </row>
    <row r="16" spans="1:13" ht="24.95" customHeight="1" thickTop="1" thickBot="1" x14ac:dyDescent="0.25">
      <c r="A16" s="826" t="s">
        <v>110</v>
      </c>
      <c r="B16" s="188">
        <f t="shared" si="0"/>
        <v>88</v>
      </c>
      <c r="C16" s="186">
        <f>'B14-1'!C16+'B14-2'!C16</f>
        <v>14</v>
      </c>
      <c r="D16" s="187">
        <f>'B14-1'!D16+'B14-2'!D16</f>
        <v>2</v>
      </c>
      <c r="E16" s="187">
        <f>'B14-1'!E16+'B14-2'!E16</f>
        <v>30</v>
      </c>
      <c r="F16" s="187">
        <f>'B14-1'!F16+'B14-2'!F16</f>
        <v>29</v>
      </c>
      <c r="G16" s="187">
        <f>'B14-1'!G16+'B14-2'!G16</f>
        <v>13</v>
      </c>
      <c r="H16" s="187">
        <f>'B14-1'!H16+'B14-2'!H16</f>
        <v>0</v>
      </c>
      <c r="I16" s="187">
        <f>'B14-1'!I16+'B14-2'!I16</f>
        <v>0</v>
      </c>
      <c r="J16" s="187">
        <f>'B14-1'!J16+'B14-2'!J16</f>
        <v>0</v>
      </c>
      <c r="K16" s="187">
        <f>'B14-1'!K16+'B14-2'!K16</f>
        <v>0</v>
      </c>
      <c r="L16" s="187">
        <f>'B14-1'!L16+'B14-2'!L16</f>
        <v>0</v>
      </c>
      <c r="M16" s="773" t="s">
        <v>111</v>
      </c>
    </row>
    <row r="17" spans="1:243" ht="24.95" customHeight="1" thickTop="1" x14ac:dyDescent="0.2">
      <c r="A17" s="827" t="s">
        <v>112</v>
      </c>
      <c r="B17" s="193">
        <f t="shared" si="0"/>
        <v>70</v>
      </c>
      <c r="C17" s="197">
        <f>'B14-1'!C17+'B14-2'!C17</f>
        <v>15</v>
      </c>
      <c r="D17" s="765">
        <f>'B14-1'!D17+'B14-2'!D17</f>
        <v>11</v>
      </c>
      <c r="E17" s="765">
        <f>'B14-1'!E17+'B14-2'!E17</f>
        <v>21</v>
      </c>
      <c r="F17" s="765">
        <f>'B14-1'!F17+'B14-2'!F17</f>
        <v>15</v>
      </c>
      <c r="G17" s="765">
        <f>'B14-1'!G17+'B14-2'!G17</f>
        <v>8</v>
      </c>
      <c r="H17" s="765">
        <f>'B14-1'!H17+'B14-2'!H17</f>
        <v>0</v>
      </c>
      <c r="I17" s="765">
        <f>'B14-1'!I17+'B14-2'!I17</f>
        <v>0</v>
      </c>
      <c r="J17" s="765">
        <f>'B14-1'!J17+'B14-2'!J17</f>
        <v>0</v>
      </c>
      <c r="K17" s="765">
        <f>'B14-1'!K17+'B14-2'!K17</f>
        <v>0</v>
      </c>
      <c r="L17" s="765">
        <f>'B14-1'!L17+'B14-2'!L17</f>
        <v>0</v>
      </c>
      <c r="M17" s="823" t="s">
        <v>113</v>
      </c>
    </row>
    <row r="18" spans="1:243" ht="30" customHeight="1" x14ac:dyDescent="0.2">
      <c r="A18" s="571" t="s">
        <v>47</v>
      </c>
      <c r="B18" s="269">
        <f t="shared" ref="B18:L18" si="1">SUM(B8:B17)</f>
        <v>28069</v>
      </c>
      <c r="C18" s="764">
        <f>SUM(C8:C17)</f>
        <v>4279</v>
      </c>
      <c r="D18" s="764">
        <f t="shared" si="1"/>
        <v>52</v>
      </c>
      <c r="E18" s="764">
        <f t="shared" si="1"/>
        <v>302</v>
      </c>
      <c r="F18" s="764">
        <f t="shared" si="1"/>
        <v>1328</v>
      </c>
      <c r="G18" s="764">
        <f t="shared" si="1"/>
        <v>3863</v>
      </c>
      <c r="H18" s="764">
        <f t="shared" si="1"/>
        <v>8547</v>
      </c>
      <c r="I18" s="764">
        <f t="shared" si="1"/>
        <v>2568</v>
      </c>
      <c r="J18" s="764">
        <f t="shared" si="1"/>
        <v>2286</v>
      </c>
      <c r="K18" s="764">
        <f t="shared" si="1"/>
        <v>2329</v>
      </c>
      <c r="L18" s="764">
        <f t="shared" si="1"/>
        <v>2515</v>
      </c>
      <c r="M18" s="672" t="s">
        <v>48</v>
      </c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IH17"/>
  <sheetViews>
    <sheetView view="pageBreakPreview" zoomScaleNormal="100" zoomScaleSheetLayoutView="100" workbookViewId="0">
      <selection activeCell="F23" sqref="F23"/>
    </sheetView>
  </sheetViews>
  <sheetFormatPr defaultRowHeight="15" x14ac:dyDescent="0.25"/>
  <cols>
    <col min="1" max="1" width="21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" style="16" customWidth="1"/>
    <col min="9" max="11" width="9.42578125" style="16" customWidth="1"/>
    <col min="12" max="12" width="21.5703125" style="16" customWidth="1"/>
    <col min="13" max="256" width="9.140625" style="107"/>
    <col min="257" max="257" width="25.7109375" style="107" customWidth="1"/>
    <col min="258" max="258" width="13.140625" style="107" customWidth="1"/>
    <col min="259" max="259" width="8.7109375" style="107" customWidth="1"/>
    <col min="260" max="263" width="9.7109375" style="107" customWidth="1"/>
    <col min="264" max="264" width="10.7109375" style="107" customWidth="1"/>
    <col min="265" max="267" width="9.7109375" style="107" customWidth="1"/>
    <col min="268" max="268" width="25.7109375" style="107" customWidth="1"/>
    <col min="269" max="512" width="9.140625" style="107"/>
    <col min="513" max="513" width="25.7109375" style="107" customWidth="1"/>
    <col min="514" max="514" width="13.140625" style="107" customWidth="1"/>
    <col min="515" max="515" width="8.7109375" style="107" customWidth="1"/>
    <col min="516" max="519" width="9.7109375" style="107" customWidth="1"/>
    <col min="520" max="520" width="10.7109375" style="107" customWidth="1"/>
    <col min="521" max="523" width="9.7109375" style="107" customWidth="1"/>
    <col min="524" max="524" width="25.7109375" style="107" customWidth="1"/>
    <col min="525" max="768" width="9.140625" style="107"/>
    <col min="769" max="769" width="25.7109375" style="107" customWidth="1"/>
    <col min="770" max="770" width="13.140625" style="107" customWidth="1"/>
    <col min="771" max="771" width="8.7109375" style="107" customWidth="1"/>
    <col min="772" max="775" width="9.7109375" style="107" customWidth="1"/>
    <col min="776" max="776" width="10.7109375" style="107" customWidth="1"/>
    <col min="777" max="779" width="9.7109375" style="107" customWidth="1"/>
    <col min="780" max="780" width="25.7109375" style="107" customWidth="1"/>
    <col min="781" max="1024" width="9.140625" style="107"/>
    <col min="1025" max="1025" width="25.7109375" style="107" customWidth="1"/>
    <col min="1026" max="1026" width="13.140625" style="107" customWidth="1"/>
    <col min="1027" max="1027" width="8.7109375" style="107" customWidth="1"/>
    <col min="1028" max="1031" width="9.7109375" style="107" customWidth="1"/>
    <col min="1032" max="1032" width="10.7109375" style="107" customWidth="1"/>
    <col min="1033" max="1035" width="9.7109375" style="107" customWidth="1"/>
    <col min="1036" max="1036" width="25.7109375" style="107" customWidth="1"/>
    <col min="1037" max="1280" width="9.140625" style="107"/>
    <col min="1281" max="1281" width="25.7109375" style="107" customWidth="1"/>
    <col min="1282" max="1282" width="13.140625" style="107" customWidth="1"/>
    <col min="1283" max="1283" width="8.7109375" style="107" customWidth="1"/>
    <col min="1284" max="1287" width="9.7109375" style="107" customWidth="1"/>
    <col min="1288" max="1288" width="10.7109375" style="107" customWidth="1"/>
    <col min="1289" max="1291" width="9.7109375" style="107" customWidth="1"/>
    <col min="1292" max="1292" width="25.7109375" style="107" customWidth="1"/>
    <col min="1293" max="1536" width="9.140625" style="107"/>
    <col min="1537" max="1537" width="25.7109375" style="107" customWidth="1"/>
    <col min="1538" max="1538" width="13.140625" style="107" customWidth="1"/>
    <col min="1539" max="1539" width="8.7109375" style="107" customWidth="1"/>
    <col min="1540" max="1543" width="9.7109375" style="107" customWidth="1"/>
    <col min="1544" max="1544" width="10.7109375" style="107" customWidth="1"/>
    <col min="1545" max="1547" width="9.7109375" style="107" customWidth="1"/>
    <col min="1548" max="1548" width="25.7109375" style="107" customWidth="1"/>
    <col min="1549" max="1792" width="9.140625" style="107"/>
    <col min="1793" max="1793" width="25.7109375" style="107" customWidth="1"/>
    <col min="1794" max="1794" width="13.140625" style="107" customWidth="1"/>
    <col min="1795" max="1795" width="8.7109375" style="107" customWidth="1"/>
    <col min="1796" max="1799" width="9.7109375" style="107" customWidth="1"/>
    <col min="1800" max="1800" width="10.7109375" style="107" customWidth="1"/>
    <col min="1801" max="1803" width="9.7109375" style="107" customWidth="1"/>
    <col min="1804" max="1804" width="25.7109375" style="107" customWidth="1"/>
    <col min="1805" max="2048" width="9.140625" style="107"/>
    <col min="2049" max="2049" width="25.7109375" style="107" customWidth="1"/>
    <col min="2050" max="2050" width="13.140625" style="107" customWidth="1"/>
    <col min="2051" max="2051" width="8.7109375" style="107" customWidth="1"/>
    <col min="2052" max="2055" width="9.7109375" style="107" customWidth="1"/>
    <col min="2056" max="2056" width="10.7109375" style="107" customWidth="1"/>
    <col min="2057" max="2059" width="9.7109375" style="107" customWidth="1"/>
    <col min="2060" max="2060" width="25.7109375" style="107" customWidth="1"/>
    <col min="2061" max="2304" width="9.140625" style="107"/>
    <col min="2305" max="2305" width="25.7109375" style="107" customWidth="1"/>
    <col min="2306" max="2306" width="13.140625" style="107" customWidth="1"/>
    <col min="2307" max="2307" width="8.7109375" style="107" customWidth="1"/>
    <col min="2308" max="2311" width="9.7109375" style="107" customWidth="1"/>
    <col min="2312" max="2312" width="10.7109375" style="107" customWidth="1"/>
    <col min="2313" max="2315" width="9.7109375" style="107" customWidth="1"/>
    <col min="2316" max="2316" width="25.7109375" style="107" customWidth="1"/>
    <col min="2317" max="2560" width="9.140625" style="107"/>
    <col min="2561" max="2561" width="25.7109375" style="107" customWidth="1"/>
    <col min="2562" max="2562" width="13.140625" style="107" customWidth="1"/>
    <col min="2563" max="2563" width="8.7109375" style="107" customWidth="1"/>
    <col min="2564" max="2567" width="9.7109375" style="107" customWidth="1"/>
    <col min="2568" max="2568" width="10.7109375" style="107" customWidth="1"/>
    <col min="2569" max="2571" width="9.7109375" style="107" customWidth="1"/>
    <col min="2572" max="2572" width="25.7109375" style="107" customWidth="1"/>
    <col min="2573" max="2816" width="9.140625" style="107"/>
    <col min="2817" max="2817" width="25.7109375" style="107" customWidth="1"/>
    <col min="2818" max="2818" width="13.140625" style="107" customWidth="1"/>
    <col min="2819" max="2819" width="8.7109375" style="107" customWidth="1"/>
    <col min="2820" max="2823" width="9.7109375" style="107" customWidth="1"/>
    <col min="2824" max="2824" width="10.7109375" style="107" customWidth="1"/>
    <col min="2825" max="2827" width="9.7109375" style="107" customWidth="1"/>
    <col min="2828" max="2828" width="25.7109375" style="107" customWidth="1"/>
    <col min="2829" max="3072" width="9.140625" style="107"/>
    <col min="3073" max="3073" width="25.7109375" style="107" customWidth="1"/>
    <col min="3074" max="3074" width="13.140625" style="107" customWidth="1"/>
    <col min="3075" max="3075" width="8.7109375" style="107" customWidth="1"/>
    <col min="3076" max="3079" width="9.7109375" style="107" customWidth="1"/>
    <col min="3080" max="3080" width="10.7109375" style="107" customWidth="1"/>
    <col min="3081" max="3083" width="9.7109375" style="107" customWidth="1"/>
    <col min="3084" max="3084" width="25.7109375" style="107" customWidth="1"/>
    <col min="3085" max="3328" width="9.140625" style="107"/>
    <col min="3329" max="3329" width="25.7109375" style="107" customWidth="1"/>
    <col min="3330" max="3330" width="13.140625" style="107" customWidth="1"/>
    <col min="3331" max="3331" width="8.7109375" style="107" customWidth="1"/>
    <col min="3332" max="3335" width="9.7109375" style="107" customWidth="1"/>
    <col min="3336" max="3336" width="10.7109375" style="107" customWidth="1"/>
    <col min="3337" max="3339" width="9.7109375" style="107" customWidth="1"/>
    <col min="3340" max="3340" width="25.7109375" style="107" customWidth="1"/>
    <col min="3341" max="3584" width="9.140625" style="107"/>
    <col min="3585" max="3585" width="25.7109375" style="107" customWidth="1"/>
    <col min="3586" max="3586" width="13.140625" style="107" customWidth="1"/>
    <col min="3587" max="3587" width="8.7109375" style="107" customWidth="1"/>
    <col min="3588" max="3591" width="9.7109375" style="107" customWidth="1"/>
    <col min="3592" max="3592" width="10.7109375" style="107" customWidth="1"/>
    <col min="3593" max="3595" width="9.7109375" style="107" customWidth="1"/>
    <col min="3596" max="3596" width="25.7109375" style="107" customWidth="1"/>
    <col min="3597" max="3840" width="9.140625" style="107"/>
    <col min="3841" max="3841" width="25.7109375" style="107" customWidth="1"/>
    <col min="3842" max="3842" width="13.140625" style="107" customWidth="1"/>
    <col min="3843" max="3843" width="8.7109375" style="107" customWidth="1"/>
    <col min="3844" max="3847" width="9.7109375" style="107" customWidth="1"/>
    <col min="3848" max="3848" width="10.7109375" style="107" customWidth="1"/>
    <col min="3849" max="3851" width="9.7109375" style="107" customWidth="1"/>
    <col min="3852" max="3852" width="25.7109375" style="107" customWidth="1"/>
    <col min="3853" max="4096" width="9.140625" style="107"/>
    <col min="4097" max="4097" width="25.7109375" style="107" customWidth="1"/>
    <col min="4098" max="4098" width="13.140625" style="107" customWidth="1"/>
    <col min="4099" max="4099" width="8.7109375" style="107" customWidth="1"/>
    <col min="4100" max="4103" width="9.7109375" style="107" customWidth="1"/>
    <col min="4104" max="4104" width="10.7109375" style="107" customWidth="1"/>
    <col min="4105" max="4107" width="9.7109375" style="107" customWidth="1"/>
    <col min="4108" max="4108" width="25.7109375" style="107" customWidth="1"/>
    <col min="4109" max="4352" width="9.140625" style="107"/>
    <col min="4353" max="4353" width="25.7109375" style="107" customWidth="1"/>
    <col min="4354" max="4354" width="13.140625" style="107" customWidth="1"/>
    <col min="4355" max="4355" width="8.7109375" style="107" customWidth="1"/>
    <col min="4356" max="4359" width="9.7109375" style="107" customWidth="1"/>
    <col min="4360" max="4360" width="10.7109375" style="107" customWidth="1"/>
    <col min="4361" max="4363" width="9.7109375" style="107" customWidth="1"/>
    <col min="4364" max="4364" width="25.7109375" style="107" customWidth="1"/>
    <col min="4365" max="4608" width="9.140625" style="107"/>
    <col min="4609" max="4609" width="25.7109375" style="107" customWidth="1"/>
    <col min="4610" max="4610" width="13.140625" style="107" customWidth="1"/>
    <col min="4611" max="4611" width="8.7109375" style="107" customWidth="1"/>
    <col min="4612" max="4615" width="9.7109375" style="107" customWidth="1"/>
    <col min="4616" max="4616" width="10.7109375" style="107" customWidth="1"/>
    <col min="4617" max="4619" width="9.7109375" style="107" customWidth="1"/>
    <col min="4620" max="4620" width="25.7109375" style="107" customWidth="1"/>
    <col min="4621" max="4864" width="9.140625" style="107"/>
    <col min="4865" max="4865" width="25.7109375" style="107" customWidth="1"/>
    <col min="4866" max="4866" width="13.140625" style="107" customWidth="1"/>
    <col min="4867" max="4867" width="8.7109375" style="107" customWidth="1"/>
    <col min="4868" max="4871" width="9.7109375" style="107" customWidth="1"/>
    <col min="4872" max="4872" width="10.7109375" style="107" customWidth="1"/>
    <col min="4873" max="4875" width="9.7109375" style="107" customWidth="1"/>
    <col min="4876" max="4876" width="25.7109375" style="107" customWidth="1"/>
    <col min="4877" max="5120" width="9.140625" style="107"/>
    <col min="5121" max="5121" width="25.7109375" style="107" customWidth="1"/>
    <col min="5122" max="5122" width="13.140625" style="107" customWidth="1"/>
    <col min="5123" max="5123" width="8.7109375" style="107" customWidth="1"/>
    <col min="5124" max="5127" width="9.7109375" style="107" customWidth="1"/>
    <col min="5128" max="5128" width="10.7109375" style="107" customWidth="1"/>
    <col min="5129" max="5131" width="9.7109375" style="107" customWidth="1"/>
    <col min="5132" max="5132" width="25.7109375" style="107" customWidth="1"/>
    <col min="5133" max="5376" width="9.140625" style="107"/>
    <col min="5377" max="5377" width="25.7109375" style="107" customWidth="1"/>
    <col min="5378" max="5378" width="13.140625" style="107" customWidth="1"/>
    <col min="5379" max="5379" width="8.7109375" style="107" customWidth="1"/>
    <col min="5380" max="5383" width="9.7109375" style="107" customWidth="1"/>
    <col min="5384" max="5384" width="10.7109375" style="107" customWidth="1"/>
    <col min="5385" max="5387" width="9.7109375" style="107" customWidth="1"/>
    <col min="5388" max="5388" width="25.7109375" style="107" customWidth="1"/>
    <col min="5389" max="5632" width="9.140625" style="107"/>
    <col min="5633" max="5633" width="25.7109375" style="107" customWidth="1"/>
    <col min="5634" max="5634" width="13.140625" style="107" customWidth="1"/>
    <col min="5635" max="5635" width="8.7109375" style="107" customWidth="1"/>
    <col min="5636" max="5639" width="9.7109375" style="107" customWidth="1"/>
    <col min="5640" max="5640" width="10.7109375" style="107" customWidth="1"/>
    <col min="5641" max="5643" width="9.7109375" style="107" customWidth="1"/>
    <col min="5644" max="5644" width="25.7109375" style="107" customWidth="1"/>
    <col min="5645" max="5888" width="9.140625" style="107"/>
    <col min="5889" max="5889" width="25.7109375" style="107" customWidth="1"/>
    <col min="5890" max="5890" width="13.140625" style="107" customWidth="1"/>
    <col min="5891" max="5891" width="8.7109375" style="107" customWidth="1"/>
    <col min="5892" max="5895" width="9.7109375" style="107" customWidth="1"/>
    <col min="5896" max="5896" width="10.7109375" style="107" customWidth="1"/>
    <col min="5897" max="5899" width="9.7109375" style="107" customWidth="1"/>
    <col min="5900" max="5900" width="25.7109375" style="107" customWidth="1"/>
    <col min="5901" max="6144" width="9.140625" style="107"/>
    <col min="6145" max="6145" width="25.7109375" style="107" customWidth="1"/>
    <col min="6146" max="6146" width="13.140625" style="107" customWidth="1"/>
    <col min="6147" max="6147" width="8.7109375" style="107" customWidth="1"/>
    <col min="6148" max="6151" width="9.7109375" style="107" customWidth="1"/>
    <col min="6152" max="6152" width="10.7109375" style="107" customWidth="1"/>
    <col min="6153" max="6155" width="9.7109375" style="107" customWidth="1"/>
    <col min="6156" max="6156" width="25.7109375" style="107" customWidth="1"/>
    <col min="6157" max="6400" width="9.140625" style="107"/>
    <col min="6401" max="6401" width="25.7109375" style="107" customWidth="1"/>
    <col min="6402" max="6402" width="13.140625" style="107" customWidth="1"/>
    <col min="6403" max="6403" width="8.7109375" style="107" customWidth="1"/>
    <col min="6404" max="6407" width="9.7109375" style="107" customWidth="1"/>
    <col min="6408" max="6408" width="10.7109375" style="107" customWidth="1"/>
    <col min="6409" max="6411" width="9.7109375" style="107" customWidth="1"/>
    <col min="6412" max="6412" width="25.7109375" style="107" customWidth="1"/>
    <col min="6413" max="6656" width="9.140625" style="107"/>
    <col min="6657" max="6657" width="25.7109375" style="107" customWidth="1"/>
    <col min="6658" max="6658" width="13.140625" style="107" customWidth="1"/>
    <col min="6659" max="6659" width="8.7109375" style="107" customWidth="1"/>
    <col min="6660" max="6663" width="9.7109375" style="107" customWidth="1"/>
    <col min="6664" max="6664" width="10.7109375" style="107" customWidth="1"/>
    <col min="6665" max="6667" width="9.7109375" style="107" customWidth="1"/>
    <col min="6668" max="6668" width="25.7109375" style="107" customWidth="1"/>
    <col min="6669" max="6912" width="9.140625" style="107"/>
    <col min="6913" max="6913" width="25.7109375" style="107" customWidth="1"/>
    <col min="6914" max="6914" width="13.140625" style="107" customWidth="1"/>
    <col min="6915" max="6915" width="8.7109375" style="107" customWidth="1"/>
    <col min="6916" max="6919" width="9.7109375" style="107" customWidth="1"/>
    <col min="6920" max="6920" width="10.7109375" style="107" customWidth="1"/>
    <col min="6921" max="6923" width="9.7109375" style="107" customWidth="1"/>
    <col min="6924" max="6924" width="25.7109375" style="107" customWidth="1"/>
    <col min="6925" max="7168" width="9.140625" style="107"/>
    <col min="7169" max="7169" width="25.7109375" style="107" customWidth="1"/>
    <col min="7170" max="7170" width="13.140625" style="107" customWidth="1"/>
    <col min="7171" max="7171" width="8.7109375" style="107" customWidth="1"/>
    <col min="7172" max="7175" width="9.7109375" style="107" customWidth="1"/>
    <col min="7176" max="7176" width="10.7109375" style="107" customWidth="1"/>
    <col min="7177" max="7179" width="9.7109375" style="107" customWidth="1"/>
    <col min="7180" max="7180" width="25.7109375" style="107" customWidth="1"/>
    <col min="7181" max="7424" width="9.140625" style="107"/>
    <col min="7425" max="7425" width="25.7109375" style="107" customWidth="1"/>
    <col min="7426" max="7426" width="13.140625" style="107" customWidth="1"/>
    <col min="7427" max="7427" width="8.7109375" style="107" customWidth="1"/>
    <col min="7428" max="7431" width="9.7109375" style="107" customWidth="1"/>
    <col min="7432" max="7432" width="10.7109375" style="107" customWidth="1"/>
    <col min="7433" max="7435" width="9.7109375" style="107" customWidth="1"/>
    <col min="7436" max="7436" width="25.7109375" style="107" customWidth="1"/>
    <col min="7437" max="7680" width="9.140625" style="107"/>
    <col min="7681" max="7681" width="25.7109375" style="107" customWidth="1"/>
    <col min="7682" max="7682" width="13.140625" style="107" customWidth="1"/>
    <col min="7683" max="7683" width="8.7109375" style="107" customWidth="1"/>
    <col min="7684" max="7687" width="9.7109375" style="107" customWidth="1"/>
    <col min="7688" max="7688" width="10.7109375" style="107" customWidth="1"/>
    <col min="7689" max="7691" width="9.7109375" style="107" customWidth="1"/>
    <col min="7692" max="7692" width="25.7109375" style="107" customWidth="1"/>
    <col min="7693" max="7936" width="9.140625" style="107"/>
    <col min="7937" max="7937" width="25.7109375" style="107" customWidth="1"/>
    <col min="7938" max="7938" width="13.140625" style="107" customWidth="1"/>
    <col min="7939" max="7939" width="8.7109375" style="107" customWidth="1"/>
    <col min="7940" max="7943" width="9.7109375" style="107" customWidth="1"/>
    <col min="7944" max="7944" width="10.7109375" style="107" customWidth="1"/>
    <col min="7945" max="7947" width="9.7109375" style="107" customWidth="1"/>
    <col min="7948" max="7948" width="25.7109375" style="107" customWidth="1"/>
    <col min="7949" max="8192" width="9.140625" style="107"/>
    <col min="8193" max="8193" width="25.7109375" style="107" customWidth="1"/>
    <col min="8194" max="8194" width="13.140625" style="107" customWidth="1"/>
    <col min="8195" max="8195" width="8.7109375" style="107" customWidth="1"/>
    <col min="8196" max="8199" width="9.7109375" style="107" customWidth="1"/>
    <col min="8200" max="8200" width="10.7109375" style="107" customWidth="1"/>
    <col min="8201" max="8203" width="9.7109375" style="107" customWidth="1"/>
    <col min="8204" max="8204" width="25.7109375" style="107" customWidth="1"/>
    <col min="8205" max="8448" width="9.140625" style="107"/>
    <col min="8449" max="8449" width="25.7109375" style="107" customWidth="1"/>
    <col min="8450" max="8450" width="13.140625" style="107" customWidth="1"/>
    <col min="8451" max="8451" width="8.7109375" style="107" customWidth="1"/>
    <col min="8452" max="8455" width="9.7109375" style="107" customWidth="1"/>
    <col min="8456" max="8456" width="10.7109375" style="107" customWidth="1"/>
    <col min="8457" max="8459" width="9.7109375" style="107" customWidth="1"/>
    <col min="8460" max="8460" width="25.7109375" style="107" customWidth="1"/>
    <col min="8461" max="8704" width="9.140625" style="107"/>
    <col min="8705" max="8705" width="25.7109375" style="107" customWidth="1"/>
    <col min="8706" max="8706" width="13.140625" style="107" customWidth="1"/>
    <col min="8707" max="8707" width="8.7109375" style="107" customWidth="1"/>
    <col min="8708" max="8711" width="9.7109375" style="107" customWidth="1"/>
    <col min="8712" max="8712" width="10.7109375" style="107" customWidth="1"/>
    <col min="8713" max="8715" width="9.7109375" style="107" customWidth="1"/>
    <col min="8716" max="8716" width="25.7109375" style="107" customWidth="1"/>
    <col min="8717" max="8960" width="9.140625" style="107"/>
    <col min="8961" max="8961" width="25.7109375" style="107" customWidth="1"/>
    <col min="8962" max="8962" width="13.140625" style="107" customWidth="1"/>
    <col min="8963" max="8963" width="8.7109375" style="107" customWidth="1"/>
    <col min="8964" max="8967" width="9.7109375" style="107" customWidth="1"/>
    <col min="8968" max="8968" width="10.7109375" style="107" customWidth="1"/>
    <col min="8969" max="8971" width="9.7109375" style="107" customWidth="1"/>
    <col min="8972" max="8972" width="25.7109375" style="107" customWidth="1"/>
    <col min="8973" max="9216" width="9.140625" style="107"/>
    <col min="9217" max="9217" width="25.7109375" style="107" customWidth="1"/>
    <col min="9218" max="9218" width="13.140625" style="107" customWidth="1"/>
    <col min="9219" max="9219" width="8.7109375" style="107" customWidth="1"/>
    <col min="9220" max="9223" width="9.7109375" style="107" customWidth="1"/>
    <col min="9224" max="9224" width="10.7109375" style="107" customWidth="1"/>
    <col min="9225" max="9227" width="9.7109375" style="107" customWidth="1"/>
    <col min="9228" max="9228" width="25.7109375" style="107" customWidth="1"/>
    <col min="9229" max="9472" width="9.140625" style="107"/>
    <col min="9473" max="9473" width="25.7109375" style="107" customWidth="1"/>
    <col min="9474" max="9474" width="13.140625" style="107" customWidth="1"/>
    <col min="9475" max="9475" width="8.7109375" style="107" customWidth="1"/>
    <col min="9476" max="9479" width="9.7109375" style="107" customWidth="1"/>
    <col min="9480" max="9480" width="10.7109375" style="107" customWidth="1"/>
    <col min="9481" max="9483" width="9.7109375" style="107" customWidth="1"/>
    <col min="9484" max="9484" width="25.7109375" style="107" customWidth="1"/>
    <col min="9485" max="9728" width="9.140625" style="107"/>
    <col min="9729" max="9729" width="25.7109375" style="107" customWidth="1"/>
    <col min="9730" max="9730" width="13.140625" style="107" customWidth="1"/>
    <col min="9731" max="9731" width="8.7109375" style="107" customWidth="1"/>
    <col min="9732" max="9735" width="9.7109375" style="107" customWidth="1"/>
    <col min="9736" max="9736" width="10.7109375" style="107" customWidth="1"/>
    <col min="9737" max="9739" width="9.7109375" style="107" customWidth="1"/>
    <col min="9740" max="9740" width="25.7109375" style="107" customWidth="1"/>
    <col min="9741" max="9984" width="9.140625" style="107"/>
    <col min="9985" max="9985" width="25.7109375" style="107" customWidth="1"/>
    <col min="9986" max="9986" width="13.140625" style="107" customWidth="1"/>
    <col min="9987" max="9987" width="8.7109375" style="107" customWidth="1"/>
    <col min="9988" max="9991" width="9.7109375" style="107" customWidth="1"/>
    <col min="9992" max="9992" width="10.7109375" style="107" customWidth="1"/>
    <col min="9993" max="9995" width="9.7109375" style="107" customWidth="1"/>
    <col min="9996" max="9996" width="25.7109375" style="107" customWidth="1"/>
    <col min="9997" max="10240" width="9.140625" style="107"/>
    <col min="10241" max="10241" width="25.7109375" style="107" customWidth="1"/>
    <col min="10242" max="10242" width="13.140625" style="107" customWidth="1"/>
    <col min="10243" max="10243" width="8.7109375" style="107" customWidth="1"/>
    <col min="10244" max="10247" width="9.7109375" style="107" customWidth="1"/>
    <col min="10248" max="10248" width="10.7109375" style="107" customWidth="1"/>
    <col min="10249" max="10251" width="9.7109375" style="107" customWidth="1"/>
    <col min="10252" max="10252" width="25.7109375" style="107" customWidth="1"/>
    <col min="10253" max="10496" width="9.140625" style="107"/>
    <col min="10497" max="10497" width="25.7109375" style="107" customWidth="1"/>
    <col min="10498" max="10498" width="13.140625" style="107" customWidth="1"/>
    <col min="10499" max="10499" width="8.7109375" style="107" customWidth="1"/>
    <col min="10500" max="10503" width="9.7109375" style="107" customWidth="1"/>
    <col min="10504" max="10504" width="10.7109375" style="107" customWidth="1"/>
    <col min="10505" max="10507" width="9.7109375" style="107" customWidth="1"/>
    <col min="10508" max="10508" width="25.7109375" style="107" customWidth="1"/>
    <col min="10509" max="10752" width="9.140625" style="107"/>
    <col min="10753" max="10753" width="25.7109375" style="107" customWidth="1"/>
    <col min="10754" max="10754" width="13.140625" style="107" customWidth="1"/>
    <col min="10755" max="10755" width="8.7109375" style="107" customWidth="1"/>
    <col min="10756" max="10759" width="9.7109375" style="107" customWidth="1"/>
    <col min="10760" max="10760" width="10.7109375" style="107" customWidth="1"/>
    <col min="10761" max="10763" width="9.7109375" style="107" customWidth="1"/>
    <col min="10764" max="10764" width="25.7109375" style="107" customWidth="1"/>
    <col min="10765" max="11008" width="9.140625" style="107"/>
    <col min="11009" max="11009" width="25.7109375" style="107" customWidth="1"/>
    <col min="11010" max="11010" width="13.140625" style="107" customWidth="1"/>
    <col min="11011" max="11011" width="8.7109375" style="107" customWidth="1"/>
    <col min="11012" max="11015" width="9.7109375" style="107" customWidth="1"/>
    <col min="11016" max="11016" width="10.7109375" style="107" customWidth="1"/>
    <col min="11017" max="11019" width="9.7109375" style="107" customWidth="1"/>
    <col min="11020" max="11020" width="25.7109375" style="107" customWidth="1"/>
    <col min="11021" max="11264" width="9.140625" style="107"/>
    <col min="11265" max="11265" width="25.7109375" style="107" customWidth="1"/>
    <col min="11266" max="11266" width="13.140625" style="107" customWidth="1"/>
    <col min="11267" max="11267" width="8.7109375" style="107" customWidth="1"/>
    <col min="11268" max="11271" width="9.7109375" style="107" customWidth="1"/>
    <col min="11272" max="11272" width="10.7109375" style="107" customWidth="1"/>
    <col min="11273" max="11275" width="9.7109375" style="107" customWidth="1"/>
    <col min="11276" max="11276" width="25.7109375" style="107" customWidth="1"/>
    <col min="11277" max="11520" width="9.140625" style="107"/>
    <col min="11521" max="11521" width="25.7109375" style="107" customWidth="1"/>
    <col min="11522" max="11522" width="13.140625" style="107" customWidth="1"/>
    <col min="11523" max="11523" width="8.7109375" style="107" customWidth="1"/>
    <col min="11524" max="11527" width="9.7109375" style="107" customWidth="1"/>
    <col min="11528" max="11528" width="10.7109375" style="107" customWidth="1"/>
    <col min="11529" max="11531" width="9.7109375" style="107" customWidth="1"/>
    <col min="11532" max="11532" width="25.7109375" style="107" customWidth="1"/>
    <col min="11533" max="11776" width="9.140625" style="107"/>
    <col min="11777" max="11777" width="25.7109375" style="107" customWidth="1"/>
    <col min="11778" max="11778" width="13.140625" style="107" customWidth="1"/>
    <col min="11779" max="11779" width="8.7109375" style="107" customWidth="1"/>
    <col min="11780" max="11783" width="9.7109375" style="107" customWidth="1"/>
    <col min="11784" max="11784" width="10.7109375" style="107" customWidth="1"/>
    <col min="11785" max="11787" width="9.7109375" style="107" customWidth="1"/>
    <col min="11788" max="11788" width="25.7109375" style="107" customWidth="1"/>
    <col min="11789" max="12032" width="9.140625" style="107"/>
    <col min="12033" max="12033" width="25.7109375" style="107" customWidth="1"/>
    <col min="12034" max="12034" width="13.140625" style="107" customWidth="1"/>
    <col min="12035" max="12035" width="8.7109375" style="107" customWidth="1"/>
    <col min="12036" max="12039" width="9.7109375" style="107" customWidth="1"/>
    <col min="12040" max="12040" width="10.7109375" style="107" customWidth="1"/>
    <col min="12041" max="12043" width="9.7109375" style="107" customWidth="1"/>
    <col min="12044" max="12044" width="25.7109375" style="107" customWidth="1"/>
    <col min="12045" max="12288" width="9.140625" style="107"/>
    <col min="12289" max="12289" width="25.7109375" style="107" customWidth="1"/>
    <col min="12290" max="12290" width="13.140625" style="107" customWidth="1"/>
    <col min="12291" max="12291" width="8.7109375" style="107" customWidth="1"/>
    <col min="12292" max="12295" width="9.7109375" style="107" customWidth="1"/>
    <col min="12296" max="12296" width="10.7109375" style="107" customWidth="1"/>
    <col min="12297" max="12299" width="9.7109375" style="107" customWidth="1"/>
    <col min="12300" max="12300" width="25.7109375" style="107" customWidth="1"/>
    <col min="12301" max="12544" width="9.140625" style="107"/>
    <col min="12545" max="12545" width="25.7109375" style="107" customWidth="1"/>
    <col min="12546" max="12546" width="13.140625" style="107" customWidth="1"/>
    <col min="12547" max="12547" width="8.7109375" style="107" customWidth="1"/>
    <col min="12548" max="12551" width="9.7109375" style="107" customWidth="1"/>
    <col min="12552" max="12552" width="10.7109375" style="107" customWidth="1"/>
    <col min="12553" max="12555" width="9.7109375" style="107" customWidth="1"/>
    <col min="12556" max="12556" width="25.7109375" style="107" customWidth="1"/>
    <col min="12557" max="12800" width="9.140625" style="107"/>
    <col min="12801" max="12801" width="25.7109375" style="107" customWidth="1"/>
    <col min="12802" max="12802" width="13.140625" style="107" customWidth="1"/>
    <col min="12803" max="12803" width="8.7109375" style="107" customWidth="1"/>
    <col min="12804" max="12807" width="9.7109375" style="107" customWidth="1"/>
    <col min="12808" max="12808" width="10.7109375" style="107" customWidth="1"/>
    <col min="12809" max="12811" width="9.7109375" style="107" customWidth="1"/>
    <col min="12812" max="12812" width="25.7109375" style="107" customWidth="1"/>
    <col min="12813" max="13056" width="9.140625" style="107"/>
    <col min="13057" max="13057" width="25.7109375" style="107" customWidth="1"/>
    <col min="13058" max="13058" width="13.140625" style="107" customWidth="1"/>
    <col min="13059" max="13059" width="8.7109375" style="107" customWidth="1"/>
    <col min="13060" max="13063" width="9.7109375" style="107" customWidth="1"/>
    <col min="13064" max="13064" width="10.7109375" style="107" customWidth="1"/>
    <col min="13065" max="13067" width="9.7109375" style="107" customWidth="1"/>
    <col min="13068" max="13068" width="25.7109375" style="107" customWidth="1"/>
    <col min="13069" max="13312" width="9.140625" style="107"/>
    <col min="13313" max="13313" width="25.7109375" style="107" customWidth="1"/>
    <col min="13314" max="13314" width="13.140625" style="107" customWidth="1"/>
    <col min="13315" max="13315" width="8.7109375" style="107" customWidth="1"/>
    <col min="13316" max="13319" width="9.7109375" style="107" customWidth="1"/>
    <col min="13320" max="13320" width="10.7109375" style="107" customWidth="1"/>
    <col min="13321" max="13323" width="9.7109375" style="107" customWidth="1"/>
    <col min="13324" max="13324" width="25.7109375" style="107" customWidth="1"/>
    <col min="13325" max="13568" width="9.140625" style="107"/>
    <col min="13569" max="13569" width="25.7109375" style="107" customWidth="1"/>
    <col min="13570" max="13570" width="13.140625" style="107" customWidth="1"/>
    <col min="13571" max="13571" width="8.7109375" style="107" customWidth="1"/>
    <col min="13572" max="13575" width="9.7109375" style="107" customWidth="1"/>
    <col min="13576" max="13576" width="10.7109375" style="107" customWidth="1"/>
    <col min="13577" max="13579" width="9.7109375" style="107" customWidth="1"/>
    <col min="13580" max="13580" width="25.7109375" style="107" customWidth="1"/>
    <col min="13581" max="13824" width="9.140625" style="107"/>
    <col min="13825" max="13825" width="25.7109375" style="107" customWidth="1"/>
    <col min="13826" max="13826" width="13.140625" style="107" customWidth="1"/>
    <col min="13827" max="13827" width="8.7109375" style="107" customWidth="1"/>
    <col min="13828" max="13831" width="9.7109375" style="107" customWidth="1"/>
    <col min="13832" max="13832" width="10.7109375" style="107" customWidth="1"/>
    <col min="13833" max="13835" width="9.7109375" style="107" customWidth="1"/>
    <col min="13836" max="13836" width="25.7109375" style="107" customWidth="1"/>
    <col min="13837" max="14080" width="9.140625" style="107"/>
    <col min="14081" max="14081" width="25.7109375" style="107" customWidth="1"/>
    <col min="14082" max="14082" width="13.140625" style="107" customWidth="1"/>
    <col min="14083" max="14083" width="8.7109375" style="107" customWidth="1"/>
    <col min="14084" max="14087" width="9.7109375" style="107" customWidth="1"/>
    <col min="14088" max="14088" width="10.7109375" style="107" customWidth="1"/>
    <col min="14089" max="14091" width="9.7109375" style="107" customWidth="1"/>
    <col min="14092" max="14092" width="25.7109375" style="107" customWidth="1"/>
    <col min="14093" max="14336" width="9.140625" style="107"/>
    <col min="14337" max="14337" width="25.7109375" style="107" customWidth="1"/>
    <col min="14338" max="14338" width="13.140625" style="107" customWidth="1"/>
    <col min="14339" max="14339" width="8.7109375" style="107" customWidth="1"/>
    <col min="14340" max="14343" width="9.7109375" style="107" customWidth="1"/>
    <col min="14344" max="14344" width="10.7109375" style="107" customWidth="1"/>
    <col min="14345" max="14347" width="9.7109375" style="107" customWidth="1"/>
    <col min="14348" max="14348" width="25.7109375" style="107" customWidth="1"/>
    <col min="14349" max="14592" width="9.140625" style="107"/>
    <col min="14593" max="14593" width="25.7109375" style="107" customWidth="1"/>
    <col min="14594" max="14594" width="13.140625" style="107" customWidth="1"/>
    <col min="14595" max="14595" width="8.7109375" style="107" customWidth="1"/>
    <col min="14596" max="14599" width="9.7109375" style="107" customWidth="1"/>
    <col min="14600" max="14600" width="10.7109375" style="107" customWidth="1"/>
    <col min="14601" max="14603" width="9.7109375" style="107" customWidth="1"/>
    <col min="14604" max="14604" width="25.7109375" style="107" customWidth="1"/>
    <col min="14605" max="14848" width="9.140625" style="107"/>
    <col min="14849" max="14849" width="25.7109375" style="107" customWidth="1"/>
    <col min="14850" max="14850" width="13.140625" style="107" customWidth="1"/>
    <col min="14851" max="14851" width="8.7109375" style="107" customWidth="1"/>
    <col min="14852" max="14855" width="9.7109375" style="107" customWidth="1"/>
    <col min="14856" max="14856" width="10.7109375" style="107" customWidth="1"/>
    <col min="14857" max="14859" width="9.7109375" style="107" customWidth="1"/>
    <col min="14860" max="14860" width="25.7109375" style="107" customWidth="1"/>
    <col min="14861" max="15104" width="9.140625" style="107"/>
    <col min="15105" max="15105" width="25.7109375" style="107" customWidth="1"/>
    <col min="15106" max="15106" width="13.140625" style="107" customWidth="1"/>
    <col min="15107" max="15107" width="8.7109375" style="107" customWidth="1"/>
    <col min="15108" max="15111" width="9.7109375" style="107" customWidth="1"/>
    <col min="15112" max="15112" width="10.7109375" style="107" customWidth="1"/>
    <col min="15113" max="15115" width="9.7109375" style="107" customWidth="1"/>
    <col min="15116" max="15116" width="25.7109375" style="107" customWidth="1"/>
    <col min="15117" max="15360" width="9.140625" style="107"/>
    <col min="15361" max="15361" width="25.7109375" style="107" customWidth="1"/>
    <col min="15362" max="15362" width="13.140625" style="107" customWidth="1"/>
    <col min="15363" max="15363" width="8.7109375" style="107" customWidth="1"/>
    <col min="15364" max="15367" width="9.7109375" style="107" customWidth="1"/>
    <col min="15368" max="15368" width="10.7109375" style="107" customWidth="1"/>
    <col min="15369" max="15371" width="9.7109375" style="107" customWidth="1"/>
    <col min="15372" max="15372" width="25.7109375" style="107" customWidth="1"/>
    <col min="15373" max="15616" width="9.140625" style="107"/>
    <col min="15617" max="15617" width="25.7109375" style="107" customWidth="1"/>
    <col min="15618" max="15618" width="13.140625" style="107" customWidth="1"/>
    <col min="15619" max="15619" width="8.7109375" style="107" customWidth="1"/>
    <col min="15620" max="15623" width="9.7109375" style="107" customWidth="1"/>
    <col min="15624" max="15624" width="10.7109375" style="107" customWidth="1"/>
    <col min="15625" max="15627" width="9.7109375" style="107" customWidth="1"/>
    <col min="15628" max="15628" width="25.7109375" style="107" customWidth="1"/>
    <col min="15629" max="15872" width="9.140625" style="107"/>
    <col min="15873" max="15873" width="25.7109375" style="107" customWidth="1"/>
    <col min="15874" max="15874" width="13.140625" style="107" customWidth="1"/>
    <col min="15875" max="15875" width="8.7109375" style="107" customWidth="1"/>
    <col min="15876" max="15879" width="9.7109375" style="107" customWidth="1"/>
    <col min="15880" max="15880" width="10.7109375" style="107" customWidth="1"/>
    <col min="15881" max="15883" width="9.7109375" style="107" customWidth="1"/>
    <col min="15884" max="15884" width="25.7109375" style="107" customWidth="1"/>
    <col min="15885" max="16128" width="9.140625" style="107"/>
    <col min="16129" max="16129" width="25.7109375" style="107" customWidth="1"/>
    <col min="16130" max="16130" width="13.140625" style="107" customWidth="1"/>
    <col min="16131" max="16131" width="8.7109375" style="107" customWidth="1"/>
    <col min="16132" max="16135" width="9.7109375" style="107" customWidth="1"/>
    <col min="16136" max="16136" width="10.7109375" style="107" customWidth="1"/>
    <col min="16137" max="16139" width="9.7109375" style="107" customWidth="1"/>
    <col min="16140" max="16140" width="25.7109375" style="107" customWidth="1"/>
    <col min="16141" max="16384" width="9.140625" style="107"/>
  </cols>
  <sheetData>
    <row r="1" spans="1:242" ht="23.25" x14ac:dyDescent="0.5">
      <c r="A1" s="1395" t="s">
        <v>577</v>
      </c>
      <c r="B1" s="1395"/>
      <c r="C1" s="1395"/>
      <c r="D1" s="1395"/>
      <c r="E1" s="1395"/>
      <c r="F1" s="1395"/>
      <c r="G1" s="1395"/>
      <c r="H1" s="1395"/>
      <c r="I1" s="1395"/>
      <c r="J1" s="1395"/>
      <c r="K1" s="1395"/>
      <c r="L1" s="1395"/>
    </row>
    <row r="2" spans="1:242" ht="16.5" customHeight="1" x14ac:dyDescent="0.25">
      <c r="A2" s="1396" t="s">
        <v>1012</v>
      </c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</row>
    <row r="3" spans="1:242" ht="15.75" x14ac:dyDescent="0.25">
      <c r="A3" s="1397">
        <v>2018</v>
      </c>
      <c r="B3" s="1397"/>
      <c r="C3" s="1397"/>
      <c r="D3" s="1397"/>
      <c r="E3" s="1397"/>
      <c r="F3" s="1397"/>
      <c r="G3" s="1397"/>
      <c r="H3" s="1397"/>
      <c r="I3" s="1397"/>
      <c r="J3" s="1397"/>
      <c r="K3" s="1397"/>
      <c r="L3" s="1397"/>
    </row>
    <row r="4" spans="1:242" ht="15.75" x14ac:dyDescent="0.25">
      <c r="A4" s="1397" t="s">
        <v>354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</row>
    <row r="5" spans="1:242" ht="15.75" x14ac:dyDescent="0.3">
      <c r="A5" s="332" t="s">
        <v>966</v>
      </c>
      <c r="B5" s="345"/>
      <c r="C5" s="345"/>
      <c r="D5" s="345"/>
      <c r="E5" s="345"/>
      <c r="F5" s="345"/>
      <c r="G5" s="345"/>
      <c r="H5" s="345"/>
      <c r="I5" s="346"/>
      <c r="J5" s="345"/>
      <c r="K5" s="345"/>
      <c r="L5" s="329" t="s">
        <v>218</v>
      </c>
    </row>
    <row r="6" spans="1:242" ht="28.5" customHeight="1" thickBot="1" x14ac:dyDescent="0.25">
      <c r="A6" s="1386" t="s">
        <v>1011</v>
      </c>
      <c r="B6" s="1398" t="s">
        <v>829</v>
      </c>
      <c r="C6" s="1400" t="s">
        <v>1010</v>
      </c>
      <c r="D6" s="1400"/>
      <c r="E6" s="1400"/>
      <c r="F6" s="1400"/>
      <c r="G6" s="1400"/>
      <c r="H6" s="1400"/>
      <c r="I6" s="1400"/>
      <c r="J6" s="1400"/>
      <c r="K6" s="1400"/>
      <c r="L6" s="1389" t="s">
        <v>219</v>
      </c>
    </row>
    <row r="7" spans="1:242" ht="57.75" customHeight="1" thickTop="1" x14ac:dyDescent="0.2">
      <c r="A7" s="1387"/>
      <c r="B7" s="1399"/>
      <c r="C7" s="514" t="s">
        <v>404</v>
      </c>
      <c r="D7" s="512" t="s">
        <v>353</v>
      </c>
      <c r="E7" s="513" t="s">
        <v>830</v>
      </c>
      <c r="F7" s="513" t="s">
        <v>832</v>
      </c>
      <c r="G7" s="513" t="s">
        <v>442</v>
      </c>
      <c r="H7" s="513" t="s">
        <v>443</v>
      </c>
      <c r="I7" s="513" t="s">
        <v>444</v>
      </c>
      <c r="J7" s="513" t="s">
        <v>445</v>
      </c>
      <c r="K7" s="513" t="s">
        <v>831</v>
      </c>
      <c r="L7" s="1390"/>
    </row>
    <row r="8" spans="1:242" ht="24.95" customHeight="1" thickBot="1" x14ac:dyDescent="0.25">
      <c r="A8" s="819" t="s">
        <v>220</v>
      </c>
      <c r="B8" s="959">
        <f>C8/$C$16%</f>
        <v>1.4737921312315776</v>
      </c>
      <c r="C8" s="186">
        <f t="shared" ref="C8:C15" si="0">SUM(D8:K8)</f>
        <v>115</v>
      </c>
      <c r="D8" s="187">
        <v>0</v>
      </c>
      <c r="E8" s="187">
        <v>10</v>
      </c>
      <c r="F8" s="187">
        <v>4</v>
      </c>
      <c r="G8" s="187">
        <v>32</v>
      </c>
      <c r="H8" s="187">
        <v>24</v>
      </c>
      <c r="I8" s="187">
        <v>24</v>
      </c>
      <c r="J8" s="187">
        <v>0</v>
      </c>
      <c r="K8" s="187">
        <v>21</v>
      </c>
      <c r="L8" s="828" t="s">
        <v>221</v>
      </c>
    </row>
    <row r="9" spans="1:242" ht="24.95" customHeight="1" thickTop="1" thickBot="1" x14ac:dyDescent="0.25">
      <c r="A9" s="776" t="s">
        <v>828</v>
      </c>
      <c r="B9" s="960">
        <f t="shared" ref="B9:B15" si="1">C9/$C$16%</f>
        <v>0</v>
      </c>
      <c r="C9" s="190">
        <f t="shared" si="0"/>
        <v>0</v>
      </c>
      <c r="D9" s="191">
        <v>0</v>
      </c>
      <c r="E9" s="191">
        <v>0</v>
      </c>
      <c r="F9" s="191">
        <v>0</v>
      </c>
      <c r="G9" s="191">
        <v>0</v>
      </c>
      <c r="H9" s="191">
        <v>0</v>
      </c>
      <c r="I9" s="191">
        <v>0</v>
      </c>
      <c r="J9" s="191">
        <v>0</v>
      </c>
      <c r="K9" s="191">
        <v>0</v>
      </c>
      <c r="L9" s="829" t="s">
        <v>233</v>
      </c>
    </row>
    <row r="10" spans="1:242" ht="24.95" customHeight="1" thickTop="1" thickBot="1" x14ac:dyDescent="0.25">
      <c r="A10" s="820" t="s">
        <v>79</v>
      </c>
      <c r="B10" s="961">
        <f t="shared" si="1"/>
        <v>3.357682942458029</v>
      </c>
      <c r="C10" s="188">
        <f>SUM(D10:K10)</f>
        <v>262</v>
      </c>
      <c r="D10" s="189">
        <v>0</v>
      </c>
      <c r="E10" s="189">
        <v>38</v>
      </c>
      <c r="F10" s="189">
        <v>9</v>
      </c>
      <c r="G10" s="189">
        <v>97</v>
      </c>
      <c r="H10" s="189">
        <v>45</v>
      </c>
      <c r="I10" s="189">
        <v>69</v>
      </c>
      <c r="J10" s="189">
        <v>0</v>
      </c>
      <c r="K10" s="189">
        <v>4</v>
      </c>
      <c r="L10" s="830" t="s">
        <v>222</v>
      </c>
    </row>
    <row r="11" spans="1:242" ht="24.95" customHeight="1" thickTop="1" thickBot="1" x14ac:dyDescent="0.25">
      <c r="A11" s="776" t="s">
        <v>80</v>
      </c>
      <c r="B11" s="960">
        <f t="shared" si="1"/>
        <v>6.5487632961681408</v>
      </c>
      <c r="C11" s="190">
        <f t="shared" si="0"/>
        <v>511</v>
      </c>
      <c r="D11" s="191">
        <v>0</v>
      </c>
      <c r="E11" s="191">
        <v>73</v>
      </c>
      <c r="F11" s="191">
        <v>12</v>
      </c>
      <c r="G11" s="191">
        <v>216</v>
      </c>
      <c r="H11" s="191">
        <v>147</v>
      </c>
      <c r="I11" s="191">
        <v>55</v>
      </c>
      <c r="J11" s="191">
        <v>0</v>
      </c>
      <c r="K11" s="191">
        <v>8</v>
      </c>
      <c r="L11" s="829" t="s">
        <v>235</v>
      </c>
    </row>
    <row r="12" spans="1:242" ht="24.95" customHeight="1" thickTop="1" thickBot="1" x14ac:dyDescent="0.25">
      <c r="A12" s="820" t="s">
        <v>81</v>
      </c>
      <c r="B12" s="961">
        <f t="shared" si="1"/>
        <v>46.187363834422655</v>
      </c>
      <c r="C12" s="188">
        <f t="shared" si="0"/>
        <v>3604</v>
      </c>
      <c r="D12" s="189">
        <v>0</v>
      </c>
      <c r="E12" s="189">
        <v>1209</v>
      </c>
      <c r="F12" s="189">
        <v>158</v>
      </c>
      <c r="G12" s="189">
        <v>1729</v>
      </c>
      <c r="H12" s="189">
        <v>303</v>
      </c>
      <c r="I12" s="189">
        <v>183</v>
      </c>
      <c r="J12" s="189">
        <v>0</v>
      </c>
      <c r="K12" s="189">
        <v>22</v>
      </c>
      <c r="L12" s="830" t="s">
        <v>223</v>
      </c>
    </row>
    <row r="13" spans="1:242" ht="24.95" customHeight="1" thickTop="1" thickBot="1" x14ac:dyDescent="0.25">
      <c r="A13" s="776" t="s">
        <v>224</v>
      </c>
      <c r="B13" s="960">
        <f t="shared" si="1"/>
        <v>2.9091375112136357</v>
      </c>
      <c r="C13" s="190">
        <f t="shared" si="0"/>
        <v>227</v>
      </c>
      <c r="D13" s="191">
        <v>0</v>
      </c>
      <c r="E13" s="191">
        <v>91</v>
      </c>
      <c r="F13" s="191">
        <v>36</v>
      </c>
      <c r="G13" s="191">
        <v>90</v>
      </c>
      <c r="H13" s="191">
        <v>6</v>
      </c>
      <c r="I13" s="191">
        <v>3</v>
      </c>
      <c r="J13" s="191">
        <v>0</v>
      </c>
      <c r="K13" s="191">
        <v>1</v>
      </c>
      <c r="L13" s="829" t="s">
        <v>225</v>
      </c>
    </row>
    <row r="14" spans="1:242" ht="24.95" customHeight="1" thickTop="1" thickBot="1" x14ac:dyDescent="0.25">
      <c r="A14" s="820" t="s">
        <v>933</v>
      </c>
      <c r="B14" s="961">
        <f t="shared" si="1"/>
        <v>39.523260284505959</v>
      </c>
      <c r="C14" s="188">
        <f t="shared" si="0"/>
        <v>3084</v>
      </c>
      <c r="D14" s="189">
        <v>0</v>
      </c>
      <c r="E14" s="189">
        <v>1930</v>
      </c>
      <c r="F14" s="189">
        <v>145</v>
      </c>
      <c r="G14" s="189">
        <v>823</v>
      </c>
      <c r="H14" s="189">
        <v>138</v>
      </c>
      <c r="I14" s="189">
        <v>44</v>
      </c>
      <c r="J14" s="189">
        <v>0</v>
      </c>
      <c r="K14" s="189">
        <v>4</v>
      </c>
      <c r="L14" s="830" t="s">
        <v>226</v>
      </c>
    </row>
    <row r="15" spans="1:242" ht="24.95" customHeight="1" thickTop="1" x14ac:dyDescent="0.2">
      <c r="A15" s="777" t="s">
        <v>74</v>
      </c>
      <c r="B15" s="962">
        <f t="shared" si="1"/>
        <v>0</v>
      </c>
      <c r="C15" s="193">
        <f t="shared" si="0"/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831" t="s">
        <v>75</v>
      </c>
    </row>
    <row r="16" spans="1:242" ht="30" customHeight="1" x14ac:dyDescent="0.2">
      <c r="A16" s="821" t="s">
        <v>47</v>
      </c>
      <c r="B16" s="643">
        <f t="shared" ref="B16:J16" si="2">SUM(B8:B15)</f>
        <v>100</v>
      </c>
      <c r="C16" s="434">
        <f t="shared" si="2"/>
        <v>7803</v>
      </c>
      <c r="D16" s="269">
        <f t="shared" si="2"/>
        <v>0</v>
      </c>
      <c r="E16" s="269">
        <f t="shared" si="2"/>
        <v>3351</v>
      </c>
      <c r="F16" s="269">
        <f t="shared" si="2"/>
        <v>364</v>
      </c>
      <c r="G16" s="269">
        <f t="shared" si="2"/>
        <v>2987</v>
      </c>
      <c r="H16" s="269">
        <f t="shared" si="2"/>
        <v>663</v>
      </c>
      <c r="I16" s="269">
        <f t="shared" si="2"/>
        <v>378</v>
      </c>
      <c r="J16" s="269">
        <f t="shared" si="2"/>
        <v>0</v>
      </c>
      <c r="K16" s="269">
        <f>SUM(K8:K15)</f>
        <v>60</v>
      </c>
      <c r="L16" s="818" t="s">
        <v>48</v>
      </c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</row>
    <row r="17" spans="1:242" ht="30" customHeight="1" x14ac:dyDescent="0.2">
      <c r="A17" s="833" t="s">
        <v>227</v>
      </c>
      <c r="B17" s="584"/>
      <c r="C17" s="642">
        <f>SUM(D17:K17)</f>
        <v>99.999999999999986</v>
      </c>
      <c r="D17" s="958">
        <f t="shared" ref="D17:J17" si="3">D16/$C$16%</f>
        <v>0</v>
      </c>
      <c r="E17" s="958">
        <f t="shared" si="3"/>
        <v>42.945021145713184</v>
      </c>
      <c r="F17" s="958">
        <f t="shared" si="3"/>
        <v>4.6648724849416894</v>
      </c>
      <c r="G17" s="958">
        <f t="shared" si="3"/>
        <v>38.280148660771495</v>
      </c>
      <c r="H17" s="958">
        <f t="shared" si="3"/>
        <v>8.4967320261437909</v>
      </c>
      <c r="I17" s="958">
        <f t="shared" si="3"/>
        <v>4.844290657439446</v>
      </c>
      <c r="J17" s="958">
        <f t="shared" si="3"/>
        <v>0</v>
      </c>
      <c r="K17" s="958">
        <f>K16/$C$16%</f>
        <v>0.76893502499038835</v>
      </c>
      <c r="L17" s="832" t="s">
        <v>228</v>
      </c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IH29"/>
  <sheetViews>
    <sheetView view="pageBreakPreview" zoomScaleNormal="100" workbookViewId="0">
      <selection activeCell="C10" sqref="C10"/>
    </sheetView>
  </sheetViews>
  <sheetFormatPr defaultRowHeight="15" x14ac:dyDescent="0.25"/>
  <cols>
    <col min="1" max="1" width="22.425781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140625" style="16" customWidth="1"/>
    <col min="9" max="11" width="9.42578125" style="16" customWidth="1"/>
    <col min="12" max="12" width="22" style="16" customWidth="1"/>
    <col min="13" max="256" width="9.140625" style="107"/>
    <col min="257" max="257" width="25.7109375" style="107" customWidth="1"/>
    <col min="258" max="258" width="13.140625" style="107" customWidth="1"/>
    <col min="259" max="259" width="8.7109375" style="107" customWidth="1"/>
    <col min="260" max="263" width="9.7109375" style="107" customWidth="1"/>
    <col min="264" max="264" width="10.7109375" style="107" customWidth="1"/>
    <col min="265" max="267" width="9.7109375" style="107" customWidth="1"/>
    <col min="268" max="268" width="25.7109375" style="107" customWidth="1"/>
    <col min="269" max="512" width="9.140625" style="107"/>
    <col min="513" max="513" width="25.7109375" style="107" customWidth="1"/>
    <col min="514" max="514" width="13.140625" style="107" customWidth="1"/>
    <col min="515" max="515" width="8.7109375" style="107" customWidth="1"/>
    <col min="516" max="519" width="9.7109375" style="107" customWidth="1"/>
    <col min="520" max="520" width="10.7109375" style="107" customWidth="1"/>
    <col min="521" max="523" width="9.7109375" style="107" customWidth="1"/>
    <col min="524" max="524" width="25.7109375" style="107" customWidth="1"/>
    <col min="525" max="768" width="9.140625" style="107"/>
    <col min="769" max="769" width="25.7109375" style="107" customWidth="1"/>
    <col min="770" max="770" width="13.140625" style="107" customWidth="1"/>
    <col min="771" max="771" width="8.7109375" style="107" customWidth="1"/>
    <col min="772" max="775" width="9.7109375" style="107" customWidth="1"/>
    <col min="776" max="776" width="10.7109375" style="107" customWidth="1"/>
    <col min="777" max="779" width="9.7109375" style="107" customWidth="1"/>
    <col min="780" max="780" width="25.7109375" style="107" customWidth="1"/>
    <col min="781" max="1024" width="9.140625" style="107"/>
    <col min="1025" max="1025" width="25.7109375" style="107" customWidth="1"/>
    <col min="1026" max="1026" width="13.140625" style="107" customWidth="1"/>
    <col min="1027" max="1027" width="8.7109375" style="107" customWidth="1"/>
    <col min="1028" max="1031" width="9.7109375" style="107" customWidth="1"/>
    <col min="1032" max="1032" width="10.7109375" style="107" customWidth="1"/>
    <col min="1033" max="1035" width="9.7109375" style="107" customWidth="1"/>
    <col min="1036" max="1036" width="25.7109375" style="107" customWidth="1"/>
    <col min="1037" max="1280" width="9.140625" style="107"/>
    <col min="1281" max="1281" width="25.7109375" style="107" customWidth="1"/>
    <col min="1282" max="1282" width="13.140625" style="107" customWidth="1"/>
    <col min="1283" max="1283" width="8.7109375" style="107" customWidth="1"/>
    <col min="1284" max="1287" width="9.7109375" style="107" customWidth="1"/>
    <col min="1288" max="1288" width="10.7109375" style="107" customWidth="1"/>
    <col min="1289" max="1291" width="9.7109375" style="107" customWidth="1"/>
    <col min="1292" max="1292" width="25.7109375" style="107" customWidth="1"/>
    <col min="1293" max="1536" width="9.140625" style="107"/>
    <col min="1537" max="1537" width="25.7109375" style="107" customWidth="1"/>
    <col min="1538" max="1538" width="13.140625" style="107" customWidth="1"/>
    <col min="1539" max="1539" width="8.7109375" style="107" customWidth="1"/>
    <col min="1540" max="1543" width="9.7109375" style="107" customWidth="1"/>
    <col min="1544" max="1544" width="10.7109375" style="107" customWidth="1"/>
    <col min="1545" max="1547" width="9.7109375" style="107" customWidth="1"/>
    <col min="1548" max="1548" width="25.7109375" style="107" customWidth="1"/>
    <col min="1549" max="1792" width="9.140625" style="107"/>
    <col min="1793" max="1793" width="25.7109375" style="107" customWidth="1"/>
    <col min="1794" max="1794" width="13.140625" style="107" customWidth="1"/>
    <col min="1795" max="1795" width="8.7109375" style="107" customWidth="1"/>
    <col min="1796" max="1799" width="9.7109375" style="107" customWidth="1"/>
    <col min="1800" max="1800" width="10.7109375" style="107" customWidth="1"/>
    <col min="1801" max="1803" width="9.7109375" style="107" customWidth="1"/>
    <col min="1804" max="1804" width="25.7109375" style="107" customWidth="1"/>
    <col min="1805" max="2048" width="9.140625" style="107"/>
    <col min="2049" max="2049" width="25.7109375" style="107" customWidth="1"/>
    <col min="2050" max="2050" width="13.140625" style="107" customWidth="1"/>
    <col min="2051" max="2051" width="8.7109375" style="107" customWidth="1"/>
    <col min="2052" max="2055" width="9.7109375" style="107" customWidth="1"/>
    <col min="2056" max="2056" width="10.7109375" style="107" customWidth="1"/>
    <col min="2057" max="2059" width="9.7109375" style="107" customWidth="1"/>
    <col min="2060" max="2060" width="25.7109375" style="107" customWidth="1"/>
    <col min="2061" max="2304" width="9.140625" style="107"/>
    <col min="2305" max="2305" width="25.7109375" style="107" customWidth="1"/>
    <col min="2306" max="2306" width="13.140625" style="107" customWidth="1"/>
    <col min="2307" max="2307" width="8.7109375" style="107" customWidth="1"/>
    <col min="2308" max="2311" width="9.7109375" style="107" customWidth="1"/>
    <col min="2312" max="2312" width="10.7109375" style="107" customWidth="1"/>
    <col min="2313" max="2315" width="9.7109375" style="107" customWidth="1"/>
    <col min="2316" max="2316" width="25.7109375" style="107" customWidth="1"/>
    <col min="2317" max="2560" width="9.140625" style="107"/>
    <col min="2561" max="2561" width="25.7109375" style="107" customWidth="1"/>
    <col min="2562" max="2562" width="13.140625" style="107" customWidth="1"/>
    <col min="2563" max="2563" width="8.7109375" style="107" customWidth="1"/>
    <col min="2564" max="2567" width="9.7109375" style="107" customWidth="1"/>
    <col min="2568" max="2568" width="10.7109375" style="107" customWidth="1"/>
    <col min="2569" max="2571" width="9.7109375" style="107" customWidth="1"/>
    <col min="2572" max="2572" width="25.7109375" style="107" customWidth="1"/>
    <col min="2573" max="2816" width="9.140625" style="107"/>
    <col min="2817" max="2817" width="25.7109375" style="107" customWidth="1"/>
    <col min="2818" max="2818" width="13.140625" style="107" customWidth="1"/>
    <col min="2819" max="2819" width="8.7109375" style="107" customWidth="1"/>
    <col min="2820" max="2823" width="9.7109375" style="107" customWidth="1"/>
    <col min="2824" max="2824" width="10.7109375" style="107" customWidth="1"/>
    <col min="2825" max="2827" width="9.7109375" style="107" customWidth="1"/>
    <col min="2828" max="2828" width="25.7109375" style="107" customWidth="1"/>
    <col min="2829" max="3072" width="9.140625" style="107"/>
    <col min="3073" max="3073" width="25.7109375" style="107" customWidth="1"/>
    <col min="3074" max="3074" width="13.140625" style="107" customWidth="1"/>
    <col min="3075" max="3075" width="8.7109375" style="107" customWidth="1"/>
    <col min="3076" max="3079" width="9.7109375" style="107" customWidth="1"/>
    <col min="3080" max="3080" width="10.7109375" style="107" customWidth="1"/>
    <col min="3081" max="3083" width="9.7109375" style="107" customWidth="1"/>
    <col min="3084" max="3084" width="25.7109375" style="107" customWidth="1"/>
    <col min="3085" max="3328" width="9.140625" style="107"/>
    <col min="3329" max="3329" width="25.7109375" style="107" customWidth="1"/>
    <col min="3330" max="3330" width="13.140625" style="107" customWidth="1"/>
    <col min="3331" max="3331" width="8.7109375" style="107" customWidth="1"/>
    <col min="3332" max="3335" width="9.7109375" style="107" customWidth="1"/>
    <col min="3336" max="3336" width="10.7109375" style="107" customWidth="1"/>
    <col min="3337" max="3339" width="9.7109375" style="107" customWidth="1"/>
    <col min="3340" max="3340" width="25.7109375" style="107" customWidth="1"/>
    <col min="3341" max="3584" width="9.140625" style="107"/>
    <col min="3585" max="3585" width="25.7109375" style="107" customWidth="1"/>
    <col min="3586" max="3586" width="13.140625" style="107" customWidth="1"/>
    <col min="3587" max="3587" width="8.7109375" style="107" customWidth="1"/>
    <col min="3588" max="3591" width="9.7109375" style="107" customWidth="1"/>
    <col min="3592" max="3592" width="10.7109375" style="107" customWidth="1"/>
    <col min="3593" max="3595" width="9.7109375" style="107" customWidth="1"/>
    <col min="3596" max="3596" width="25.7109375" style="107" customWidth="1"/>
    <col min="3597" max="3840" width="9.140625" style="107"/>
    <col min="3841" max="3841" width="25.7109375" style="107" customWidth="1"/>
    <col min="3842" max="3842" width="13.140625" style="107" customWidth="1"/>
    <col min="3843" max="3843" width="8.7109375" style="107" customWidth="1"/>
    <col min="3844" max="3847" width="9.7109375" style="107" customWidth="1"/>
    <col min="3848" max="3848" width="10.7109375" style="107" customWidth="1"/>
    <col min="3849" max="3851" width="9.7109375" style="107" customWidth="1"/>
    <col min="3852" max="3852" width="25.7109375" style="107" customWidth="1"/>
    <col min="3853" max="4096" width="9.140625" style="107"/>
    <col min="4097" max="4097" width="25.7109375" style="107" customWidth="1"/>
    <col min="4098" max="4098" width="13.140625" style="107" customWidth="1"/>
    <col min="4099" max="4099" width="8.7109375" style="107" customWidth="1"/>
    <col min="4100" max="4103" width="9.7109375" style="107" customWidth="1"/>
    <col min="4104" max="4104" width="10.7109375" style="107" customWidth="1"/>
    <col min="4105" max="4107" width="9.7109375" style="107" customWidth="1"/>
    <col min="4108" max="4108" width="25.7109375" style="107" customWidth="1"/>
    <col min="4109" max="4352" width="9.140625" style="107"/>
    <col min="4353" max="4353" width="25.7109375" style="107" customWidth="1"/>
    <col min="4354" max="4354" width="13.140625" style="107" customWidth="1"/>
    <col min="4355" max="4355" width="8.7109375" style="107" customWidth="1"/>
    <col min="4356" max="4359" width="9.7109375" style="107" customWidth="1"/>
    <col min="4360" max="4360" width="10.7109375" style="107" customWidth="1"/>
    <col min="4361" max="4363" width="9.7109375" style="107" customWidth="1"/>
    <col min="4364" max="4364" width="25.7109375" style="107" customWidth="1"/>
    <col min="4365" max="4608" width="9.140625" style="107"/>
    <col min="4609" max="4609" width="25.7109375" style="107" customWidth="1"/>
    <col min="4610" max="4610" width="13.140625" style="107" customWidth="1"/>
    <col min="4611" max="4611" width="8.7109375" style="107" customWidth="1"/>
    <col min="4612" max="4615" width="9.7109375" style="107" customWidth="1"/>
    <col min="4616" max="4616" width="10.7109375" style="107" customWidth="1"/>
    <col min="4617" max="4619" width="9.7109375" style="107" customWidth="1"/>
    <col min="4620" max="4620" width="25.7109375" style="107" customWidth="1"/>
    <col min="4621" max="4864" width="9.140625" style="107"/>
    <col min="4865" max="4865" width="25.7109375" style="107" customWidth="1"/>
    <col min="4866" max="4866" width="13.140625" style="107" customWidth="1"/>
    <col min="4867" max="4867" width="8.7109375" style="107" customWidth="1"/>
    <col min="4868" max="4871" width="9.7109375" style="107" customWidth="1"/>
    <col min="4872" max="4872" width="10.7109375" style="107" customWidth="1"/>
    <col min="4873" max="4875" width="9.7109375" style="107" customWidth="1"/>
    <col min="4876" max="4876" width="25.7109375" style="107" customWidth="1"/>
    <col min="4877" max="5120" width="9.140625" style="107"/>
    <col min="5121" max="5121" width="25.7109375" style="107" customWidth="1"/>
    <col min="5122" max="5122" width="13.140625" style="107" customWidth="1"/>
    <col min="5123" max="5123" width="8.7109375" style="107" customWidth="1"/>
    <col min="5124" max="5127" width="9.7109375" style="107" customWidth="1"/>
    <col min="5128" max="5128" width="10.7109375" style="107" customWidth="1"/>
    <col min="5129" max="5131" width="9.7109375" style="107" customWidth="1"/>
    <col min="5132" max="5132" width="25.7109375" style="107" customWidth="1"/>
    <col min="5133" max="5376" width="9.140625" style="107"/>
    <col min="5377" max="5377" width="25.7109375" style="107" customWidth="1"/>
    <col min="5378" max="5378" width="13.140625" style="107" customWidth="1"/>
    <col min="5379" max="5379" width="8.7109375" style="107" customWidth="1"/>
    <col min="5380" max="5383" width="9.7109375" style="107" customWidth="1"/>
    <col min="5384" max="5384" width="10.7109375" style="107" customWidth="1"/>
    <col min="5385" max="5387" width="9.7109375" style="107" customWidth="1"/>
    <col min="5388" max="5388" width="25.7109375" style="107" customWidth="1"/>
    <col min="5389" max="5632" width="9.140625" style="107"/>
    <col min="5633" max="5633" width="25.7109375" style="107" customWidth="1"/>
    <col min="5634" max="5634" width="13.140625" style="107" customWidth="1"/>
    <col min="5635" max="5635" width="8.7109375" style="107" customWidth="1"/>
    <col min="5636" max="5639" width="9.7109375" style="107" customWidth="1"/>
    <col min="5640" max="5640" width="10.7109375" style="107" customWidth="1"/>
    <col min="5641" max="5643" width="9.7109375" style="107" customWidth="1"/>
    <col min="5644" max="5644" width="25.7109375" style="107" customWidth="1"/>
    <col min="5645" max="5888" width="9.140625" style="107"/>
    <col min="5889" max="5889" width="25.7109375" style="107" customWidth="1"/>
    <col min="5890" max="5890" width="13.140625" style="107" customWidth="1"/>
    <col min="5891" max="5891" width="8.7109375" style="107" customWidth="1"/>
    <col min="5892" max="5895" width="9.7109375" style="107" customWidth="1"/>
    <col min="5896" max="5896" width="10.7109375" style="107" customWidth="1"/>
    <col min="5897" max="5899" width="9.7109375" style="107" customWidth="1"/>
    <col min="5900" max="5900" width="25.7109375" style="107" customWidth="1"/>
    <col min="5901" max="6144" width="9.140625" style="107"/>
    <col min="6145" max="6145" width="25.7109375" style="107" customWidth="1"/>
    <col min="6146" max="6146" width="13.140625" style="107" customWidth="1"/>
    <col min="6147" max="6147" width="8.7109375" style="107" customWidth="1"/>
    <col min="6148" max="6151" width="9.7109375" style="107" customWidth="1"/>
    <col min="6152" max="6152" width="10.7109375" style="107" customWidth="1"/>
    <col min="6153" max="6155" width="9.7109375" style="107" customWidth="1"/>
    <col min="6156" max="6156" width="25.7109375" style="107" customWidth="1"/>
    <col min="6157" max="6400" width="9.140625" style="107"/>
    <col min="6401" max="6401" width="25.7109375" style="107" customWidth="1"/>
    <col min="6402" max="6402" width="13.140625" style="107" customWidth="1"/>
    <col min="6403" max="6403" width="8.7109375" style="107" customWidth="1"/>
    <col min="6404" max="6407" width="9.7109375" style="107" customWidth="1"/>
    <col min="6408" max="6408" width="10.7109375" style="107" customWidth="1"/>
    <col min="6409" max="6411" width="9.7109375" style="107" customWidth="1"/>
    <col min="6412" max="6412" width="25.7109375" style="107" customWidth="1"/>
    <col min="6413" max="6656" width="9.140625" style="107"/>
    <col min="6657" max="6657" width="25.7109375" style="107" customWidth="1"/>
    <col min="6658" max="6658" width="13.140625" style="107" customWidth="1"/>
    <col min="6659" max="6659" width="8.7109375" style="107" customWidth="1"/>
    <col min="6660" max="6663" width="9.7109375" style="107" customWidth="1"/>
    <col min="6664" max="6664" width="10.7109375" style="107" customWidth="1"/>
    <col min="6665" max="6667" width="9.7109375" style="107" customWidth="1"/>
    <col min="6668" max="6668" width="25.7109375" style="107" customWidth="1"/>
    <col min="6669" max="6912" width="9.140625" style="107"/>
    <col min="6913" max="6913" width="25.7109375" style="107" customWidth="1"/>
    <col min="6914" max="6914" width="13.140625" style="107" customWidth="1"/>
    <col min="6915" max="6915" width="8.7109375" style="107" customWidth="1"/>
    <col min="6916" max="6919" width="9.7109375" style="107" customWidth="1"/>
    <col min="6920" max="6920" width="10.7109375" style="107" customWidth="1"/>
    <col min="6921" max="6923" width="9.7109375" style="107" customWidth="1"/>
    <col min="6924" max="6924" width="25.7109375" style="107" customWidth="1"/>
    <col min="6925" max="7168" width="9.140625" style="107"/>
    <col min="7169" max="7169" width="25.7109375" style="107" customWidth="1"/>
    <col min="7170" max="7170" width="13.140625" style="107" customWidth="1"/>
    <col min="7171" max="7171" width="8.7109375" style="107" customWidth="1"/>
    <col min="7172" max="7175" width="9.7109375" style="107" customWidth="1"/>
    <col min="7176" max="7176" width="10.7109375" style="107" customWidth="1"/>
    <col min="7177" max="7179" width="9.7109375" style="107" customWidth="1"/>
    <col min="7180" max="7180" width="25.7109375" style="107" customWidth="1"/>
    <col min="7181" max="7424" width="9.140625" style="107"/>
    <col min="7425" max="7425" width="25.7109375" style="107" customWidth="1"/>
    <col min="7426" max="7426" width="13.140625" style="107" customWidth="1"/>
    <col min="7427" max="7427" width="8.7109375" style="107" customWidth="1"/>
    <col min="7428" max="7431" width="9.7109375" style="107" customWidth="1"/>
    <col min="7432" max="7432" width="10.7109375" style="107" customWidth="1"/>
    <col min="7433" max="7435" width="9.7109375" style="107" customWidth="1"/>
    <col min="7436" max="7436" width="25.7109375" style="107" customWidth="1"/>
    <col min="7437" max="7680" width="9.140625" style="107"/>
    <col min="7681" max="7681" width="25.7109375" style="107" customWidth="1"/>
    <col min="7682" max="7682" width="13.140625" style="107" customWidth="1"/>
    <col min="7683" max="7683" width="8.7109375" style="107" customWidth="1"/>
    <col min="7684" max="7687" width="9.7109375" style="107" customWidth="1"/>
    <col min="7688" max="7688" width="10.7109375" style="107" customWidth="1"/>
    <col min="7689" max="7691" width="9.7109375" style="107" customWidth="1"/>
    <col min="7692" max="7692" width="25.7109375" style="107" customWidth="1"/>
    <col min="7693" max="7936" width="9.140625" style="107"/>
    <col min="7937" max="7937" width="25.7109375" style="107" customWidth="1"/>
    <col min="7938" max="7938" width="13.140625" style="107" customWidth="1"/>
    <col min="7939" max="7939" width="8.7109375" style="107" customWidth="1"/>
    <col min="7940" max="7943" width="9.7109375" style="107" customWidth="1"/>
    <col min="7944" max="7944" width="10.7109375" style="107" customWidth="1"/>
    <col min="7945" max="7947" width="9.7109375" style="107" customWidth="1"/>
    <col min="7948" max="7948" width="25.7109375" style="107" customWidth="1"/>
    <col min="7949" max="8192" width="9.140625" style="107"/>
    <col min="8193" max="8193" width="25.7109375" style="107" customWidth="1"/>
    <col min="8194" max="8194" width="13.140625" style="107" customWidth="1"/>
    <col min="8195" max="8195" width="8.7109375" style="107" customWidth="1"/>
    <col min="8196" max="8199" width="9.7109375" style="107" customWidth="1"/>
    <col min="8200" max="8200" width="10.7109375" style="107" customWidth="1"/>
    <col min="8201" max="8203" width="9.7109375" style="107" customWidth="1"/>
    <col min="8204" max="8204" width="25.7109375" style="107" customWidth="1"/>
    <col min="8205" max="8448" width="9.140625" style="107"/>
    <col min="8449" max="8449" width="25.7109375" style="107" customWidth="1"/>
    <col min="8450" max="8450" width="13.140625" style="107" customWidth="1"/>
    <col min="8451" max="8451" width="8.7109375" style="107" customWidth="1"/>
    <col min="8452" max="8455" width="9.7109375" style="107" customWidth="1"/>
    <col min="8456" max="8456" width="10.7109375" style="107" customWidth="1"/>
    <col min="8457" max="8459" width="9.7109375" style="107" customWidth="1"/>
    <col min="8460" max="8460" width="25.7109375" style="107" customWidth="1"/>
    <col min="8461" max="8704" width="9.140625" style="107"/>
    <col min="8705" max="8705" width="25.7109375" style="107" customWidth="1"/>
    <col min="8706" max="8706" width="13.140625" style="107" customWidth="1"/>
    <col min="8707" max="8707" width="8.7109375" style="107" customWidth="1"/>
    <col min="8708" max="8711" width="9.7109375" style="107" customWidth="1"/>
    <col min="8712" max="8712" width="10.7109375" style="107" customWidth="1"/>
    <col min="8713" max="8715" width="9.7109375" style="107" customWidth="1"/>
    <col min="8716" max="8716" width="25.7109375" style="107" customWidth="1"/>
    <col min="8717" max="8960" width="9.140625" style="107"/>
    <col min="8961" max="8961" width="25.7109375" style="107" customWidth="1"/>
    <col min="8962" max="8962" width="13.140625" style="107" customWidth="1"/>
    <col min="8963" max="8963" width="8.7109375" style="107" customWidth="1"/>
    <col min="8964" max="8967" width="9.7109375" style="107" customWidth="1"/>
    <col min="8968" max="8968" width="10.7109375" style="107" customWidth="1"/>
    <col min="8969" max="8971" width="9.7109375" style="107" customWidth="1"/>
    <col min="8972" max="8972" width="25.7109375" style="107" customWidth="1"/>
    <col min="8973" max="9216" width="9.140625" style="107"/>
    <col min="9217" max="9217" width="25.7109375" style="107" customWidth="1"/>
    <col min="9218" max="9218" width="13.140625" style="107" customWidth="1"/>
    <col min="9219" max="9219" width="8.7109375" style="107" customWidth="1"/>
    <col min="9220" max="9223" width="9.7109375" style="107" customWidth="1"/>
    <col min="9224" max="9224" width="10.7109375" style="107" customWidth="1"/>
    <col min="9225" max="9227" width="9.7109375" style="107" customWidth="1"/>
    <col min="9228" max="9228" width="25.7109375" style="107" customWidth="1"/>
    <col min="9229" max="9472" width="9.140625" style="107"/>
    <col min="9473" max="9473" width="25.7109375" style="107" customWidth="1"/>
    <col min="9474" max="9474" width="13.140625" style="107" customWidth="1"/>
    <col min="9475" max="9475" width="8.7109375" style="107" customWidth="1"/>
    <col min="9476" max="9479" width="9.7109375" style="107" customWidth="1"/>
    <col min="9480" max="9480" width="10.7109375" style="107" customWidth="1"/>
    <col min="9481" max="9483" width="9.7109375" style="107" customWidth="1"/>
    <col min="9484" max="9484" width="25.7109375" style="107" customWidth="1"/>
    <col min="9485" max="9728" width="9.140625" style="107"/>
    <col min="9729" max="9729" width="25.7109375" style="107" customWidth="1"/>
    <col min="9730" max="9730" width="13.140625" style="107" customWidth="1"/>
    <col min="9731" max="9731" width="8.7109375" style="107" customWidth="1"/>
    <col min="9732" max="9735" width="9.7109375" style="107" customWidth="1"/>
    <col min="9736" max="9736" width="10.7109375" style="107" customWidth="1"/>
    <col min="9737" max="9739" width="9.7109375" style="107" customWidth="1"/>
    <col min="9740" max="9740" width="25.7109375" style="107" customWidth="1"/>
    <col min="9741" max="9984" width="9.140625" style="107"/>
    <col min="9985" max="9985" width="25.7109375" style="107" customWidth="1"/>
    <col min="9986" max="9986" width="13.140625" style="107" customWidth="1"/>
    <col min="9987" max="9987" width="8.7109375" style="107" customWidth="1"/>
    <col min="9988" max="9991" width="9.7109375" style="107" customWidth="1"/>
    <col min="9992" max="9992" width="10.7109375" style="107" customWidth="1"/>
    <col min="9993" max="9995" width="9.7109375" style="107" customWidth="1"/>
    <col min="9996" max="9996" width="25.7109375" style="107" customWidth="1"/>
    <col min="9997" max="10240" width="9.140625" style="107"/>
    <col min="10241" max="10241" width="25.7109375" style="107" customWidth="1"/>
    <col min="10242" max="10242" width="13.140625" style="107" customWidth="1"/>
    <col min="10243" max="10243" width="8.7109375" style="107" customWidth="1"/>
    <col min="10244" max="10247" width="9.7109375" style="107" customWidth="1"/>
    <col min="10248" max="10248" width="10.7109375" style="107" customWidth="1"/>
    <col min="10249" max="10251" width="9.7109375" style="107" customWidth="1"/>
    <col min="10252" max="10252" width="25.7109375" style="107" customWidth="1"/>
    <col min="10253" max="10496" width="9.140625" style="107"/>
    <col min="10497" max="10497" width="25.7109375" style="107" customWidth="1"/>
    <col min="10498" max="10498" width="13.140625" style="107" customWidth="1"/>
    <col min="10499" max="10499" width="8.7109375" style="107" customWidth="1"/>
    <col min="10500" max="10503" width="9.7109375" style="107" customWidth="1"/>
    <col min="10504" max="10504" width="10.7109375" style="107" customWidth="1"/>
    <col min="10505" max="10507" width="9.7109375" style="107" customWidth="1"/>
    <col min="10508" max="10508" width="25.7109375" style="107" customWidth="1"/>
    <col min="10509" max="10752" width="9.140625" style="107"/>
    <col min="10753" max="10753" width="25.7109375" style="107" customWidth="1"/>
    <col min="10754" max="10754" width="13.140625" style="107" customWidth="1"/>
    <col min="10755" max="10755" width="8.7109375" style="107" customWidth="1"/>
    <col min="10756" max="10759" width="9.7109375" style="107" customWidth="1"/>
    <col min="10760" max="10760" width="10.7109375" style="107" customWidth="1"/>
    <col min="10761" max="10763" width="9.7109375" style="107" customWidth="1"/>
    <col min="10764" max="10764" width="25.7109375" style="107" customWidth="1"/>
    <col min="10765" max="11008" width="9.140625" style="107"/>
    <col min="11009" max="11009" width="25.7109375" style="107" customWidth="1"/>
    <col min="11010" max="11010" width="13.140625" style="107" customWidth="1"/>
    <col min="11011" max="11011" width="8.7109375" style="107" customWidth="1"/>
    <col min="11012" max="11015" width="9.7109375" style="107" customWidth="1"/>
    <col min="11016" max="11016" width="10.7109375" style="107" customWidth="1"/>
    <col min="11017" max="11019" width="9.7109375" style="107" customWidth="1"/>
    <col min="11020" max="11020" width="25.7109375" style="107" customWidth="1"/>
    <col min="11021" max="11264" width="9.140625" style="107"/>
    <col min="11265" max="11265" width="25.7109375" style="107" customWidth="1"/>
    <col min="11266" max="11266" width="13.140625" style="107" customWidth="1"/>
    <col min="11267" max="11267" width="8.7109375" style="107" customWidth="1"/>
    <col min="11268" max="11271" width="9.7109375" style="107" customWidth="1"/>
    <col min="11272" max="11272" width="10.7109375" style="107" customWidth="1"/>
    <col min="11273" max="11275" width="9.7109375" style="107" customWidth="1"/>
    <col min="11276" max="11276" width="25.7109375" style="107" customWidth="1"/>
    <col min="11277" max="11520" width="9.140625" style="107"/>
    <col min="11521" max="11521" width="25.7109375" style="107" customWidth="1"/>
    <col min="11522" max="11522" width="13.140625" style="107" customWidth="1"/>
    <col min="11523" max="11523" width="8.7109375" style="107" customWidth="1"/>
    <col min="11524" max="11527" width="9.7109375" style="107" customWidth="1"/>
    <col min="11528" max="11528" width="10.7109375" style="107" customWidth="1"/>
    <col min="11529" max="11531" width="9.7109375" style="107" customWidth="1"/>
    <col min="11532" max="11532" width="25.7109375" style="107" customWidth="1"/>
    <col min="11533" max="11776" width="9.140625" style="107"/>
    <col min="11777" max="11777" width="25.7109375" style="107" customWidth="1"/>
    <col min="11778" max="11778" width="13.140625" style="107" customWidth="1"/>
    <col min="11779" max="11779" width="8.7109375" style="107" customWidth="1"/>
    <col min="11780" max="11783" width="9.7109375" style="107" customWidth="1"/>
    <col min="11784" max="11784" width="10.7109375" style="107" customWidth="1"/>
    <col min="11785" max="11787" width="9.7109375" style="107" customWidth="1"/>
    <col min="11788" max="11788" width="25.7109375" style="107" customWidth="1"/>
    <col min="11789" max="12032" width="9.140625" style="107"/>
    <col min="12033" max="12033" width="25.7109375" style="107" customWidth="1"/>
    <col min="12034" max="12034" width="13.140625" style="107" customWidth="1"/>
    <col min="12035" max="12035" width="8.7109375" style="107" customWidth="1"/>
    <col min="12036" max="12039" width="9.7109375" style="107" customWidth="1"/>
    <col min="12040" max="12040" width="10.7109375" style="107" customWidth="1"/>
    <col min="12041" max="12043" width="9.7109375" style="107" customWidth="1"/>
    <col min="12044" max="12044" width="25.7109375" style="107" customWidth="1"/>
    <col min="12045" max="12288" width="9.140625" style="107"/>
    <col min="12289" max="12289" width="25.7109375" style="107" customWidth="1"/>
    <col min="12290" max="12290" width="13.140625" style="107" customWidth="1"/>
    <col min="12291" max="12291" width="8.7109375" style="107" customWidth="1"/>
    <col min="12292" max="12295" width="9.7109375" style="107" customWidth="1"/>
    <col min="12296" max="12296" width="10.7109375" style="107" customWidth="1"/>
    <col min="12297" max="12299" width="9.7109375" style="107" customWidth="1"/>
    <col min="12300" max="12300" width="25.7109375" style="107" customWidth="1"/>
    <col min="12301" max="12544" width="9.140625" style="107"/>
    <col min="12545" max="12545" width="25.7109375" style="107" customWidth="1"/>
    <col min="12546" max="12546" width="13.140625" style="107" customWidth="1"/>
    <col min="12547" max="12547" width="8.7109375" style="107" customWidth="1"/>
    <col min="12548" max="12551" width="9.7109375" style="107" customWidth="1"/>
    <col min="12552" max="12552" width="10.7109375" style="107" customWidth="1"/>
    <col min="12553" max="12555" width="9.7109375" style="107" customWidth="1"/>
    <col min="12556" max="12556" width="25.7109375" style="107" customWidth="1"/>
    <col min="12557" max="12800" width="9.140625" style="107"/>
    <col min="12801" max="12801" width="25.7109375" style="107" customWidth="1"/>
    <col min="12802" max="12802" width="13.140625" style="107" customWidth="1"/>
    <col min="12803" max="12803" width="8.7109375" style="107" customWidth="1"/>
    <col min="12804" max="12807" width="9.7109375" style="107" customWidth="1"/>
    <col min="12808" max="12808" width="10.7109375" style="107" customWidth="1"/>
    <col min="12809" max="12811" width="9.7109375" style="107" customWidth="1"/>
    <col min="12812" max="12812" width="25.7109375" style="107" customWidth="1"/>
    <col min="12813" max="13056" width="9.140625" style="107"/>
    <col min="13057" max="13057" width="25.7109375" style="107" customWidth="1"/>
    <col min="13058" max="13058" width="13.140625" style="107" customWidth="1"/>
    <col min="13059" max="13059" width="8.7109375" style="107" customWidth="1"/>
    <col min="13060" max="13063" width="9.7109375" style="107" customWidth="1"/>
    <col min="13064" max="13064" width="10.7109375" style="107" customWidth="1"/>
    <col min="13065" max="13067" width="9.7109375" style="107" customWidth="1"/>
    <col min="13068" max="13068" width="25.7109375" style="107" customWidth="1"/>
    <col min="13069" max="13312" width="9.140625" style="107"/>
    <col min="13313" max="13313" width="25.7109375" style="107" customWidth="1"/>
    <col min="13314" max="13314" width="13.140625" style="107" customWidth="1"/>
    <col min="13315" max="13315" width="8.7109375" style="107" customWidth="1"/>
    <col min="13316" max="13319" width="9.7109375" style="107" customWidth="1"/>
    <col min="13320" max="13320" width="10.7109375" style="107" customWidth="1"/>
    <col min="13321" max="13323" width="9.7109375" style="107" customWidth="1"/>
    <col min="13324" max="13324" width="25.7109375" style="107" customWidth="1"/>
    <col min="13325" max="13568" width="9.140625" style="107"/>
    <col min="13569" max="13569" width="25.7109375" style="107" customWidth="1"/>
    <col min="13570" max="13570" width="13.140625" style="107" customWidth="1"/>
    <col min="13571" max="13571" width="8.7109375" style="107" customWidth="1"/>
    <col min="13572" max="13575" width="9.7109375" style="107" customWidth="1"/>
    <col min="13576" max="13576" width="10.7109375" style="107" customWidth="1"/>
    <col min="13577" max="13579" width="9.7109375" style="107" customWidth="1"/>
    <col min="13580" max="13580" width="25.7109375" style="107" customWidth="1"/>
    <col min="13581" max="13824" width="9.140625" style="107"/>
    <col min="13825" max="13825" width="25.7109375" style="107" customWidth="1"/>
    <col min="13826" max="13826" width="13.140625" style="107" customWidth="1"/>
    <col min="13827" max="13827" width="8.7109375" style="107" customWidth="1"/>
    <col min="13828" max="13831" width="9.7109375" style="107" customWidth="1"/>
    <col min="13832" max="13832" width="10.7109375" style="107" customWidth="1"/>
    <col min="13833" max="13835" width="9.7109375" style="107" customWidth="1"/>
    <col min="13836" max="13836" width="25.7109375" style="107" customWidth="1"/>
    <col min="13837" max="14080" width="9.140625" style="107"/>
    <col min="14081" max="14081" width="25.7109375" style="107" customWidth="1"/>
    <col min="14082" max="14082" width="13.140625" style="107" customWidth="1"/>
    <col min="14083" max="14083" width="8.7109375" style="107" customWidth="1"/>
    <col min="14084" max="14087" width="9.7109375" style="107" customWidth="1"/>
    <col min="14088" max="14088" width="10.7109375" style="107" customWidth="1"/>
    <col min="14089" max="14091" width="9.7109375" style="107" customWidth="1"/>
    <col min="14092" max="14092" width="25.7109375" style="107" customWidth="1"/>
    <col min="14093" max="14336" width="9.140625" style="107"/>
    <col min="14337" max="14337" width="25.7109375" style="107" customWidth="1"/>
    <col min="14338" max="14338" width="13.140625" style="107" customWidth="1"/>
    <col min="14339" max="14339" width="8.7109375" style="107" customWidth="1"/>
    <col min="14340" max="14343" width="9.7109375" style="107" customWidth="1"/>
    <col min="14344" max="14344" width="10.7109375" style="107" customWidth="1"/>
    <col min="14345" max="14347" width="9.7109375" style="107" customWidth="1"/>
    <col min="14348" max="14348" width="25.7109375" style="107" customWidth="1"/>
    <col min="14349" max="14592" width="9.140625" style="107"/>
    <col min="14593" max="14593" width="25.7109375" style="107" customWidth="1"/>
    <col min="14594" max="14594" width="13.140625" style="107" customWidth="1"/>
    <col min="14595" max="14595" width="8.7109375" style="107" customWidth="1"/>
    <col min="14596" max="14599" width="9.7109375" style="107" customWidth="1"/>
    <col min="14600" max="14600" width="10.7109375" style="107" customWidth="1"/>
    <col min="14601" max="14603" width="9.7109375" style="107" customWidth="1"/>
    <col min="14604" max="14604" width="25.7109375" style="107" customWidth="1"/>
    <col min="14605" max="14848" width="9.140625" style="107"/>
    <col min="14849" max="14849" width="25.7109375" style="107" customWidth="1"/>
    <col min="14850" max="14850" width="13.140625" style="107" customWidth="1"/>
    <col min="14851" max="14851" width="8.7109375" style="107" customWidth="1"/>
    <col min="14852" max="14855" width="9.7109375" style="107" customWidth="1"/>
    <col min="14856" max="14856" width="10.7109375" style="107" customWidth="1"/>
    <col min="14857" max="14859" width="9.7109375" style="107" customWidth="1"/>
    <col min="14860" max="14860" width="25.7109375" style="107" customWidth="1"/>
    <col min="14861" max="15104" width="9.140625" style="107"/>
    <col min="15105" max="15105" width="25.7109375" style="107" customWidth="1"/>
    <col min="15106" max="15106" width="13.140625" style="107" customWidth="1"/>
    <col min="15107" max="15107" width="8.7109375" style="107" customWidth="1"/>
    <col min="15108" max="15111" width="9.7109375" style="107" customWidth="1"/>
    <col min="15112" max="15112" width="10.7109375" style="107" customWidth="1"/>
    <col min="15113" max="15115" width="9.7109375" style="107" customWidth="1"/>
    <col min="15116" max="15116" width="25.7109375" style="107" customWidth="1"/>
    <col min="15117" max="15360" width="9.140625" style="107"/>
    <col min="15361" max="15361" width="25.7109375" style="107" customWidth="1"/>
    <col min="15362" max="15362" width="13.140625" style="107" customWidth="1"/>
    <col min="15363" max="15363" width="8.7109375" style="107" customWidth="1"/>
    <col min="15364" max="15367" width="9.7109375" style="107" customWidth="1"/>
    <col min="15368" max="15368" width="10.7109375" style="107" customWidth="1"/>
    <col min="15369" max="15371" width="9.7109375" style="107" customWidth="1"/>
    <col min="15372" max="15372" width="25.7109375" style="107" customWidth="1"/>
    <col min="15373" max="15616" width="9.140625" style="107"/>
    <col min="15617" max="15617" width="25.7109375" style="107" customWidth="1"/>
    <col min="15618" max="15618" width="13.140625" style="107" customWidth="1"/>
    <col min="15619" max="15619" width="8.7109375" style="107" customWidth="1"/>
    <col min="15620" max="15623" width="9.7109375" style="107" customWidth="1"/>
    <col min="15624" max="15624" width="10.7109375" style="107" customWidth="1"/>
    <col min="15625" max="15627" width="9.7109375" style="107" customWidth="1"/>
    <col min="15628" max="15628" width="25.7109375" style="107" customWidth="1"/>
    <col min="15629" max="15872" width="9.140625" style="107"/>
    <col min="15873" max="15873" width="25.7109375" style="107" customWidth="1"/>
    <col min="15874" max="15874" width="13.140625" style="107" customWidth="1"/>
    <col min="15875" max="15875" width="8.7109375" style="107" customWidth="1"/>
    <col min="15876" max="15879" width="9.7109375" style="107" customWidth="1"/>
    <col min="15880" max="15880" width="10.7109375" style="107" customWidth="1"/>
    <col min="15881" max="15883" width="9.7109375" style="107" customWidth="1"/>
    <col min="15884" max="15884" width="25.7109375" style="107" customWidth="1"/>
    <col min="15885" max="16128" width="9.140625" style="107"/>
    <col min="16129" max="16129" width="25.7109375" style="107" customWidth="1"/>
    <col min="16130" max="16130" width="13.140625" style="107" customWidth="1"/>
    <col min="16131" max="16131" width="8.7109375" style="107" customWidth="1"/>
    <col min="16132" max="16135" width="9.7109375" style="107" customWidth="1"/>
    <col min="16136" max="16136" width="10.7109375" style="107" customWidth="1"/>
    <col min="16137" max="16139" width="9.7109375" style="107" customWidth="1"/>
    <col min="16140" max="16140" width="25.7109375" style="107" customWidth="1"/>
    <col min="16141" max="16384" width="9.140625" style="107"/>
  </cols>
  <sheetData>
    <row r="1" spans="1:242" ht="23.25" x14ac:dyDescent="0.5">
      <c r="A1" s="1395" t="s">
        <v>577</v>
      </c>
      <c r="B1" s="1395"/>
      <c r="C1" s="1395"/>
      <c r="D1" s="1395"/>
      <c r="E1" s="1395"/>
      <c r="F1" s="1395"/>
      <c r="G1" s="1395"/>
      <c r="H1" s="1395"/>
      <c r="I1" s="1395"/>
      <c r="J1" s="1395"/>
      <c r="K1" s="1395"/>
      <c r="L1" s="1395"/>
    </row>
    <row r="2" spans="1:242" ht="16.5" customHeight="1" x14ac:dyDescent="0.25">
      <c r="A2" s="1396" t="s">
        <v>1012</v>
      </c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</row>
    <row r="3" spans="1:242" ht="15.75" x14ac:dyDescent="0.25">
      <c r="A3" s="1397">
        <v>2018</v>
      </c>
      <c r="B3" s="1397"/>
      <c r="C3" s="1397"/>
      <c r="D3" s="1397"/>
      <c r="E3" s="1397"/>
      <c r="F3" s="1397"/>
      <c r="G3" s="1397"/>
      <c r="H3" s="1397"/>
      <c r="I3" s="1397"/>
      <c r="J3" s="1397"/>
      <c r="K3" s="1397"/>
      <c r="L3" s="1397"/>
    </row>
    <row r="4" spans="1:242" ht="15.75" x14ac:dyDescent="0.25">
      <c r="A4" s="1397" t="s">
        <v>1143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</row>
    <row r="5" spans="1:242" ht="15.75" x14ac:dyDescent="0.3">
      <c r="A5" s="332" t="s">
        <v>967</v>
      </c>
      <c r="B5" s="345"/>
      <c r="C5" s="345"/>
      <c r="D5" s="345"/>
      <c r="E5" s="345"/>
      <c r="F5" s="345"/>
      <c r="G5" s="345"/>
      <c r="H5" s="345"/>
      <c r="I5" s="346"/>
      <c r="J5" s="345"/>
      <c r="K5" s="345"/>
      <c r="L5" s="329" t="s">
        <v>229</v>
      </c>
    </row>
    <row r="6" spans="1:242" ht="28.5" customHeight="1" thickBot="1" x14ac:dyDescent="0.25">
      <c r="A6" s="1386" t="s">
        <v>1011</v>
      </c>
      <c r="B6" s="1398" t="s">
        <v>829</v>
      </c>
      <c r="C6" s="1400" t="s">
        <v>1010</v>
      </c>
      <c r="D6" s="1400"/>
      <c r="E6" s="1400"/>
      <c r="F6" s="1400"/>
      <c r="G6" s="1400"/>
      <c r="H6" s="1400"/>
      <c r="I6" s="1400"/>
      <c r="J6" s="1400"/>
      <c r="K6" s="1400"/>
      <c r="L6" s="1389" t="s">
        <v>219</v>
      </c>
    </row>
    <row r="7" spans="1:242" ht="57.75" customHeight="1" thickTop="1" x14ac:dyDescent="0.2">
      <c r="A7" s="1387"/>
      <c r="B7" s="1399"/>
      <c r="C7" s="514" t="s">
        <v>404</v>
      </c>
      <c r="D7" s="512" t="s">
        <v>353</v>
      </c>
      <c r="E7" s="513" t="s">
        <v>830</v>
      </c>
      <c r="F7" s="513" t="s">
        <v>832</v>
      </c>
      <c r="G7" s="513" t="s">
        <v>442</v>
      </c>
      <c r="H7" s="513" t="s">
        <v>443</v>
      </c>
      <c r="I7" s="513" t="s">
        <v>444</v>
      </c>
      <c r="J7" s="513" t="s">
        <v>445</v>
      </c>
      <c r="K7" s="513" t="s">
        <v>831</v>
      </c>
      <c r="L7" s="1390"/>
    </row>
    <row r="8" spans="1:242" ht="24.95" customHeight="1" thickBot="1" x14ac:dyDescent="0.25">
      <c r="A8" s="819" t="s">
        <v>220</v>
      </c>
      <c r="B8" s="959">
        <f>C8/$C$16%</f>
        <v>2.4375801835586697</v>
      </c>
      <c r="C8" s="186">
        <f t="shared" ref="C8:C15" si="0">SUM(D8:K8)</f>
        <v>494</v>
      </c>
      <c r="D8" s="187">
        <v>0</v>
      </c>
      <c r="E8" s="187">
        <v>89</v>
      </c>
      <c r="F8" s="187">
        <v>18</v>
      </c>
      <c r="G8" s="187">
        <v>166</v>
      </c>
      <c r="H8" s="187">
        <v>86</v>
      </c>
      <c r="I8" s="187">
        <v>77</v>
      </c>
      <c r="J8" s="187">
        <v>0</v>
      </c>
      <c r="K8" s="187">
        <v>58</v>
      </c>
      <c r="L8" s="828" t="s">
        <v>221</v>
      </c>
    </row>
    <row r="9" spans="1:242" ht="24.95" customHeight="1" thickTop="1" thickBot="1" x14ac:dyDescent="0.25">
      <c r="A9" s="776" t="s">
        <v>828</v>
      </c>
      <c r="B9" s="960">
        <f t="shared" ref="B9:B15" si="1">C9/$C$16%</f>
        <v>0</v>
      </c>
      <c r="C9" s="190">
        <f t="shared" si="0"/>
        <v>0</v>
      </c>
      <c r="D9" s="191">
        <v>0</v>
      </c>
      <c r="E9" s="191">
        <v>0</v>
      </c>
      <c r="F9" s="191">
        <v>0</v>
      </c>
      <c r="G9" s="191">
        <v>0</v>
      </c>
      <c r="H9" s="191">
        <v>0</v>
      </c>
      <c r="I9" s="191">
        <v>0</v>
      </c>
      <c r="J9" s="191">
        <v>0</v>
      </c>
      <c r="K9" s="191">
        <v>0</v>
      </c>
      <c r="L9" s="829" t="s">
        <v>233</v>
      </c>
    </row>
    <row r="10" spans="1:242" ht="24.95" customHeight="1" thickTop="1" thickBot="1" x14ac:dyDescent="0.25">
      <c r="A10" s="820" t="s">
        <v>79</v>
      </c>
      <c r="B10" s="961">
        <f t="shared" si="1"/>
        <v>4.3965262015197872</v>
      </c>
      <c r="C10" s="188">
        <f t="shared" si="0"/>
        <v>891</v>
      </c>
      <c r="D10" s="189">
        <v>0</v>
      </c>
      <c r="E10" s="189">
        <v>126</v>
      </c>
      <c r="F10" s="189">
        <v>26</v>
      </c>
      <c r="G10" s="189">
        <v>371</v>
      </c>
      <c r="H10" s="189">
        <v>137</v>
      </c>
      <c r="I10" s="189">
        <v>220</v>
      </c>
      <c r="J10" s="189">
        <v>0</v>
      </c>
      <c r="K10" s="189">
        <v>11</v>
      </c>
      <c r="L10" s="830" t="s">
        <v>222</v>
      </c>
    </row>
    <row r="11" spans="1:242" ht="24.95" customHeight="1" thickTop="1" thickBot="1" x14ac:dyDescent="0.25">
      <c r="A11" s="776" t="s">
        <v>80</v>
      </c>
      <c r="B11" s="960">
        <f t="shared" si="1"/>
        <v>5.0182571795124842</v>
      </c>
      <c r="C11" s="190">
        <f t="shared" si="0"/>
        <v>1017</v>
      </c>
      <c r="D11" s="191">
        <v>0</v>
      </c>
      <c r="E11" s="191">
        <v>195</v>
      </c>
      <c r="F11" s="191">
        <v>62</v>
      </c>
      <c r="G11" s="191">
        <v>377</v>
      </c>
      <c r="H11" s="191">
        <v>315</v>
      </c>
      <c r="I11" s="191">
        <v>59</v>
      </c>
      <c r="J11" s="191">
        <v>0</v>
      </c>
      <c r="K11" s="191">
        <v>9</v>
      </c>
      <c r="L11" s="829" t="s">
        <v>235</v>
      </c>
    </row>
    <row r="12" spans="1:242" ht="24.95" customHeight="1" thickTop="1" thickBot="1" x14ac:dyDescent="0.25">
      <c r="A12" s="820" t="s">
        <v>81</v>
      </c>
      <c r="B12" s="961">
        <f t="shared" si="1"/>
        <v>27.913747162735618</v>
      </c>
      <c r="C12" s="188">
        <f t="shared" si="0"/>
        <v>5657</v>
      </c>
      <c r="D12" s="189">
        <v>0</v>
      </c>
      <c r="E12" s="189">
        <v>1449</v>
      </c>
      <c r="F12" s="189">
        <v>333</v>
      </c>
      <c r="G12" s="189">
        <v>3391</v>
      </c>
      <c r="H12" s="189">
        <v>240</v>
      </c>
      <c r="I12" s="189">
        <v>219</v>
      </c>
      <c r="J12" s="189">
        <v>0</v>
      </c>
      <c r="K12" s="189">
        <v>25</v>
      </c>
      <c r="L12" s="830" t="s">
        <v>223</v>
      </c>
    </row>
    <row r="13" spans="1:242" ht="24.95" customHeight="1" thickTop="1" thickBot="1" x14ac:dyDescent="0.25">
      <c r="A13" s="776" t="s">
        <v>224</v>
      </c>
      <c r="B13" s="960">
        <f t="shared" si="1"/>
        <v>7.0906937728214743</v>
      </c>
      <c r="C13" s="190">
        <f t="shared" si="0"/>
        <v>1437</v>
      </c>
      <c r="D13" s="191">
        <v>0</v>
      </c>
      <c r="E13" s="191">
        <v>609</v>
      </c>
      <c r="F13" s="191">
        <v>517</v>
      </c>
      <c r="G13" s="191">
        <v>273</v>
      </c>
      <c r="H13" s="191">
        <v>22</v>
      </c>
      <c r="I13" s="191">
        <v>16</v>
      </c>
      <c r="J13" s="191">
        <v>0</v>
      </c>
      <c r="K13" s="191">
        <v>0</v>
      </c>
      <c r="L13" s="829" t="s">
        <v>225</v>
      </c>
    </row>
    <row r="14" spans="1:242" ht="24.95" customHeight="1" thickTop="1" thickBot="1" x14ac:dyDescent="0.25">
      <c r="A14" s="820" t="s">
        <v>933</v>
      </c>
      <c r="B14" s="961">
        <f t="shared" si="1"/>
        <v>53.14319549985197</v>
      </c>
      <c r="C14" s="188">
        <f t="shared" si="0"/>
        <v>10770</v>
      </c>
      <c r="D14" s="189">
        <v>0</v>
      </c>
      <c r="E14" s="189">
        <v>9105</v>
      </c>
      <c r="F14" s="189">
        <v>662</v>
      </c>
      <c r="G14" s="189">
        <v>838</v>
      </c>
      <c r="H14" s="189">
        <v>117</v>
      </c>
      <c r="I14" s="189">
        <v>37</v>
      </c>
      <c r="J14" s="189">
        <v>0</v>
      </c>
      <c r="K14" s="189">
        <v>11</v>
      </c>
      <c r="L14" s="830" t="s">
        <v>226</v>
      </c>
    </row>
    <row r="15" spans="1:242" ht="24.95" customHeight="1" thickTop="1" x14ac:dyDescent="0.2">
      <c r="A15" s="777" t="s">
        <v>74</v>
      </c>
      <c r="B15" s="962">
        <f t="shared" si="1"/>
        <v>0</v>
      </c>
      <c r="C15" s="193">
        <f t="shared" si="0"/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831" t="s">
        <v>75</v>
      </c>
    </row>
    <row r="16" spans="1:242" ht="30" customHeight="1" x14ac:dyDescent="0.2">
      <c r="A16" s="821" t="s">
        <v>47</v>
      </c>
      <c r="B16" s="643">
        <f t="shared" ref="B16:J16" si="2">SUM(B8:B15)</f>
        <v>100</v>
      </c>
      <c r="C16" s="434">
        <f t="shared" si="2"/>
        <v>20266</v>
      </c>
      <c r="D16" s="269">
        <f t="shared" si="2"/>
        <v>0</v>
      </c>
      <c r="E16" s="269">
        <f t="shared" si="2"/>
        <v>11573</v>
      </c>
      <c r="F16" s="269">
        <f t="shared" si="2"/>
        <v>1618</v>
      </c>
      <c r="G16" s="269">
        <f t="shared" si="2"/>
        <v>5416</v>
      </c>
      <c r="H16" s="269">
        <f t="shared" si="2"/>
        <v>917</v>
      </c>
      <c r="I16" s="269">
        <f t="shared" si="2"/>
        <v>628</v>
      </c>
      <c r="J16" s="269">
        <f t="shared" si="2"/>
        <v>0</v>
      </c>
      <c r="K16" s="269">
        <f>SUM(K8:K15)</f>
        <v>114</v>
      </c>
      <c r="L16" s="818" t="s">
        <v>48</v>
      </c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</row>
    <row r="17" spans="1:242" ht="30" customHeight="1" x14ac:dyDescent="0.2">
      <c r="A17" s="833" t="s">
        <v>227</v>
      </c>
      <c r="B17" s="584"/>
      <c r="C17" s="642">
        <f>SUM(D17:K17)</f>
        <v>100</v>
      </c>
      <c r="D17" s="958">
        <f t="shared" ref="D17:J17" si="3">D16/$C$16%</f>
        <v>0</v>
      </c>
      <c r="E17" s="958">
        <f t="shared" si="3"/>
        <v>57.105496891345112</v>
      </c>
      <c r="F17" s="958">
        <f t="shared" si="3"/>
        <v>7.983815257080825</v>
      </c>
      <c r="G17" s="958">
        <f t="shared" si="3"/>
        <v>26.724563308003553</v>
      </c>
      <c r="H17" s="958">
        <f t="shared" si="3"/>
        <v>4.5248198953912961</v>
      </c>
      <c r="I17" s="958">
        <f t="shared" si="3"/>
        <v>3.0987861442810618</v>
      </c>
      <c r="J17" s="958">
        <f t="shared" si="3"/>
        <v>0</v>
      </c>
      <c r="K17" s="958">
        <f>K16/$C$16%</f>
        <v>0.56251850389815461</v>
      </c>
      <c r="L17" s="832" t="s">
        <v>228</v>
      </c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</row>
    <row r="20" spans="1:242" ht="57.75" x14ac:dyDescent="0.25">
      <c r="A20" s="112"/>
      <c r="B20" s="113" t="s">
        <v>408</v>
      </c>
      <c r="C20" s="113"/>
      <c r="D20" s="113" t="s">
        <v>1168</v>
      </c>
      <c r="E20" s="112"/>
    </row>
    <row r="21" spans="1:242" ht="29.25" x14ac:dyDescent="0.25">
      <c r="A21" s="113" t="s">
        <v>833</v>
      </c>
      <c r="B21" s="112">
        <f>'B15-1'!C15</f>
        <v>0</v>
      </c>
      <c r="C21" s="456"/>
      <c r="D21" s="456">
        <f>C15</f>
        <v>0</v>
      </c>
      <c r="E21" s="112"/>
    </row>
    <row r="22" spans="1:242" ht="29.25" x14ac:dyDescent="0.25">
      <c r="A22" s="113" t="s">
        <v>271</v>
      </c>
      <c r="B22" s="112">
        <f>'B15-1'!C8</f>
        <v>115</v>
      </c>
      <c r="C22" s="112"/>
      <c r="D22" s="456">
        <f>C8</f>
        <v>494</v>
      </c>
      <c r="E22" s="112"/>
    </row>
    <row r="23" spans="1:242" ht="29.25" x14ac:dyDescent="0.25">
      <c r="A23" s="113" t="s">
        <v>1214</v>
      </c>
      <c r="B23" s="112">
        <f>'B15-1'!C9</f>
        <v>0</v>
      </c>
      <c r="C23" s="112"/>
      <c r="D23" s="112">
        <f t="shared" ref="D23:D28" si="4">C9</f>
        <v>0</v>
      </c>
      <c r="E23" s="112"/>
    </row>
    <row r="24" spans="1:242" ht="29.25" x14ac:dyDescent="0.25">
      <c r="A24" s="113" t="s">
        <v>410</v>
      </c>
      <c r="B24" s="112">
        <f>'B15-1'!C10</f>
        <v>262</v>
      </c>
      <c r="C24" s="112"/>
      <c r="D24" s="112">
        <f t="shared" si="4"/>
        <v>891</v>
      </c>
      <c r="E24" s="112"/>
    </row>
    <row r="25" spans="1:242" ht="29.25" x14ac:dyDescent="0.25">
      <c r="A25" s="113" t="s">
        <v>1215</v>
      </c>
      <c r="B25" s="112">
        <f>'B15-1'!C11</f>
        <v>511</v>
      </c>
      <c r="C25" s="112"/>
      <c r="D25" s="112">
        <f t="shared" si="4"/>
        <v>1017</v>
      </c>
      <c r="E25" s="112"/>
    </row>
    <row r="26" spans="1:242" ht="29.25" x14ac:dyDescent="0.25">
      <c r="A26" s="113" t="s">
        <v>272</v>
      </c>
      <c r="B26" s="112">
        <f>'B15-1'!C12</f>
        <v>3604</v>
      </c>
      <c r="C26" s="112"/>
      <c r="D26" s="112">
        <f t="shared" si="4"/>
        <v>5657</v>
      </c>
      <c r="E26" s="112"/>
    </row>
    <row r="27" spans="1:242" ht="29.25" x14ac:dyDescent="0.25">
      <c r="A27" s="113" t="s">
        <v>273</v>
      </c>
      <c r="B27" s="112">
        <f>'B15-1'!C13</f>
        <v>227</v>
      </c>
      <c r="C27" s="112"/>
      <c r="D27" s="112">
        <f t="shared" si="4"/>
        <v>1437</v>
      </c>
      <c r="E27" s="112"/>
    </row>
    <row r="28" spans="1:242" ht="29.25" x14ac:dyDescent="0.25">
      <c r="A28" s="113" t="s">
        <v>934</v>
      </c>
      <c r="B28" s="112">
        <f>'B15-1'!C14</f>
        <v>3084</v>
      </c>
      <c r="C28" s="112"/>
      <c r="D28" s="112">
        <f t="shared" si="4"/>
        <v>10770</v>
      </c>
      <c r="E28" s="112"/>
    </row>
    <row r="29" spans="1:242" x14ac:dyDescent="0.25">
      <c r="A29" s="112"/>
      <c r="B29" s="112"/>
      <c r="C29" s="112"/>
      <c r="D29" s="112"/>
      <c r="E29" s="112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H17"/>
  <sheetViews>
    <sheetView view="pageBreakPreview" zoomScaleNormal="100" zoomScaleSheetLayoutView="100" workbookViewId="0">
      <selection activeCell="A3" sqref="A3:L3"/>
    </sheetView>
  </sheetViews>
  <sheetFormatPr defaultRowHeight="15" x14ac:dyDescent="0.25"/>
  <cols>
    <col min="1" max="1" width="23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28515625" style="16" customWidth="1"/>
    <col min="9" max="11" width="9.42578125" style="16" customWidth="1"/>
    <col min="12" max="12" width="21.85546875" style="16" customWidth="1"/>
    <col min="13" max="256" width="9.140625" style="107"/>
    <col min="257" max="257" width="25.7109375" style="107" customWidth="1"/>
    <col min="258" max="258" width="13.140625" style="107" customWidth="1"/>
    <col min="259" max="259" width="8.7109375" style="107" customWidth="1"/>
    <col min="260" max="263" width="9.7109375" style="107" customWidth="1"/>
    <col min="264" max="264" width="10.7109375" style="107" customWidth="1"/>
    <col min="265" max="267" width="9.7109375" style="107" customWidth="1"/>
    <col min="268" max="268" width="25.7109375" style="107" customWidth="1"/>
    <col min="269" max="512" width="9.140625" style="107"/>
    <col min="513" max="513" width="25.7109375" style="107" customWidth="1"/>
    <col min="514" max="514" width="13.140625" style="107" customWidth="1"/>
    <col min="515" max="515" width="8.7109375" style="107" customWidth="1"/>
    <col min="516" max="519" width="9.7109375" style="107" customWidth="1"/>
    <col min="520" max="520" width="10.7109375" style="107" customWidth="1"/>
    <col min="521" max="523" width="9.7109375" style="107" customWidth="1"/>
    <col min="524" max="524" width="25.7109375" style="107" customWidth="1"/>
    <col min="525" max="768" width="9.140625" style="107"/>
    <col min="769" max="769" width="25.7109375" style="107" customWidth="1"/>
    <col min="770" max="770" width="13.140625" style="107" customWidth="1"/>
    <col min="771" max="771" width="8.7109375" style="107" customWidth="1"/>
    <col min="772" max="775" width="9.7109375" style="107" customWidth="1"/>
    <col min="776" max="776" width="10.7109375" style="107" customWidth="1"/>
    <col min="777" max="779" width="9.7109375" style="107" customWidth="1"/>
    <col min="780" max="780" width="25.7109375" style="107" customWidth="1"/>
    <col min="781" max="1024" width="9.140625" style="107"/>
    <col min="1025" max="1025" width="25.7109375" style="107" customWidth="1"/>
    <col min="1026" max="1026" width="13.140625" style="107" customWidth="1"/>
    <col min="1027" max="1027" width="8.7109375" style="107" customWidth="1"/>
    <col min="1028" max="1031" width="9.7109375" style="107" customWidth="1"/>
    <col min="1032" max="1032" width="10.7109375" style="107" customWidth="1"/>
    <col min="1033" max="1035" width="9.7109375" style="107" customWidth="1"/>
    <col min="1036" max="1036" width="25.7109375" style="107" customWidth="1"/>
    <col min="1037" max="1280" width="9.140625" style="107"/>
    <col min="1281" max="1281" width="25.7109375" style="107" customWidth="1"/>
    <col min="1282" max="1282" width="13.140625" style="107" customWidth="1"/>
    <col min="1283" max="1283" width="8.7109375" style="107" customWidth="1"/>
    <col min="1284" max="1287" width="9.7109375" style="107" customWidth="1"/>
    <col min="1288" max="1288" width="10.7109375" style="107" customWidth="1"/>
    <col min="1289" max="1291" width="9.7109375" style="107" customWidth="1"/>
    <col min="1292" max="1292" width="25.7109375" style="107" customWidth="1"/>
    <col min="1293" max="1536" width="9.140625" style="107"/>
    <col min="1537" max="1537" width="25.7109375" style="107" customWidth="1"/>
    <col min="1538" max="1538" width="13.140625" style="107" customWidth="1"/>
    <col min="1539" max="1539" width="8.7109375" style="107" customWidth="1"/>
    <col min="1540" max="1543" width="9.7109375" style="107" customWidth="1"/>
    <col min="1544" max="1544" width="10.7109375" style="107" customWidth="1"/>
    <col min="1545" max="1547" width="9.7109375" style="107" customWidth="1"/>
    <col min="1548" max="1548" width="25.7109375" style="107" customWidth="1"/>
    <col min="1549" max="1792" width="9.140625" style="107"/>
    <col min="1793" max="1793" width="25.7109375" style="107" customWidth="1"/>
    <col min="1794" max="1794" width="13.140625" style="107" customWidth="1"/>
    <col min="1795" max="1795" width="8.7109375" style="107" customWidth="1"/>
    <col min="1796" max="1799" width="9.7109375" style="107" customWidth="1"/>
    <col min="1800" max="1800" width="10.7109375" style="107" customWidth="1"/>
    <col min="1801" max="1803" width="9.7109375" style="107" customWidth="1"/>
    <col min="1804" max="1804" width="25.7109375" style="107" customWidth="1"/>
    <col min="1805" max="2048" width="9.140625" style="107"/>
    <col min="2049" max="2049" width="25.7109375" style="107" customWidth="1"/>
    <col min="2050" max="2050" width="13.140625" style="107" customWidth="1"/>
    <col min="2051" max="2051" width="8.7109375" style="107" customWidth="1"/>
    <col min="2052" max="2055" width="9.7109375" style="107" customWidth="1"/>
    <col min="2056" max="2056" width="10.7109375" style="107" customWidth="1"/>
    <col min="2057" max="2059" width="9.7109375" style="107" customWidth="1"/>
    <col min="2060" max="2060" width="25.7109375" style="107" customWidth="1"/>
    <col min="2061" max="2304" width="9.140625" style="107"/>
    <col min="2305" max="2305" width="25.7109375" style="107" customWidth="1"/>
    <col min="2306" max="2306" width="13.140625" style="107" customWidth="1"/>
    <col min="2307" max="2307" width="8.7109375" style="107" customWidth="1"/>
    <col min="2308" max="2311" width="9.7109375" style="107" customWidth="1"/>
    <col min="2312" max="2312" width="10.7109375" style="107" customWidth="1"/>
    <col min="2313" max="2315" width="9.7109375" style="107" customWidth="1"/>
    <col min="2316" max="2316" width="25.7109375" style="107" customWidth="1"/>
    <col min="2317" max="2560" width="9.140625" style="107"/>
    <col min="2561" max="2561" width="25.7109375" style="107" customWidth="1"/>
    <col min="2562" max="2562" width="13.140625" style="107" customWidth="1"/>
    <col min="2563" max="2563" width="8.7109375" style="107" customWidth="1"/>
    <col min="2564" max="2567" width="9.7109375" style="107" customWidth="1"/>
    <col min="2568" max="2568" width="10.7109375" style="107" customWidth="1"/>
    <col min="2569" max="2571" width="9.7109375" style="107" customWidth="1"/>
    <col min="2572" max="2572" width="25.7109375" style="107" customWidth="1"/>
    <col min="2573" max="2816" width="9.140625" style="107"/>
    <col min="2817" max="2817" width="25.7109375" style="107" customWidth="1"/>
    <col min="2818" max="2818" width="13.140625" style="107" customWidth="1"/>
    <col min="2819" max="2819" width="8.7109375" style="107" customWidth="1"/>
    <col min="2820" max="2823" width="9.7109375" style="107" customWidth="1"/>
    <col min="2824" max="2824" width="10.7109375" style="107" customWidth="1"/>
    <col min="2825" max="2827" width="9.7109375" style="107" customWidth="1"/>
    <col min="2828" max="2828" width="25.7109375" style="107" customWidth="1"/>
    <col min="2829" max="3072" width="9.140625" style="107"/>
    <col min="3073" max="3073" width="25.7109375" style="107" customWidth="1"/>
    <col min="3074" max="3074" width="13.140625" style="107" customWidth="1"/>
    <col min="3075" max="3075" width="8.7109375" style="107" customWidth="1"/>
    <col min="3076" max="3079" width="9.7109375" style="107" customWidth="1"/>
    <col min="3080" max="3080" width="10.7109375" style="107" customWidth="1"/>
    <col min="3081" max="3083" width="9.7109375" style="107" customWidth="1"/>
    <col min="3084" max="3084" width="25.7109375" style="107" customWidth="1"/>
    <col min="3085" max="3328" width="9.140625" style="107"/>
    <col min="3329" max="3329" width="25.7109375" style="107" customWidth="1"/>
    <col min="3330" max="3330" width="13.140625" style="107" customWidth="1"/>
    <col min="3331" max="3331" width="8.7109375" style="107" customWidth="1"/>
    <col min="3332" max="3335" width="9.7109375" style="107" customWidth="1"/>
    <col min="3336" max="3336" width="10.7109375" style="107" customWidth="1"/>
    <col min="3337" max="3339" width="9.7109375" style="107" customWidth="1"/>
    <col min="3340" max="3340" width="25.7109375" style="107" customWidth="1"/>
    <col min="3341" max="3584" width="9.140625" style="107"/>
    <col min="3585" max="3585" width="25.7109375" style="107" customWidth="1"/>
    <col min="3586" max="3586" width="13.140625" style="107" customWidth="1"/>
    <col min="3587" max="3587" width="8.7109375" style="107" customWidth="1"/>
    <col min="3588" max="3591" width="9.7109375" style="107" customWidth="1"/>
    <col min="3592" max="3592" width="10.7109375" style="107" customWidth="1"/>
    <col min="3593" max="3595" width="9.7109375" style="107" customWidth="1"/>
    <col min="3596" max="3596" width="25.7109375" style="107" customWidth="1"/>
    <col min="3597" max="3840" width="9.140625" style="107"/>
    <col min="3841" max="3841" width="25.7109375" style="107" customWidth="1"/>
    <col min="3842" max="3842" width="13.140625" style="107" customWidth="1"/>
    <col min="3843" max="3843" width="8.7109375" style="107" customWidth="1"/>
    <col min="3844" max="3847" width="9.7109375" style="107" customWidth="1"/>
    <col min="3848" max="3848" width="10.7109375" style="107" customWidth="1"/>
    <col min="3849" max="3851" width="9.7109375" style="107" customWidth="1"/>
    <col min="3852" max="3852" width="25.7109375" style="107" customWidth="1"/>
    <col min="3853" max="4096" width="9.140625" style="107"/>
    <col min="4097" max="4097" width="25.7109375" style="107" customWidth="1"/>
    <col min="4098" max="4098" width="13.140625" style="107" customWidth="1"/>
    <col min="4099" max="4099" width="8.7109375" style="107" customWidth="1"/>
    <col min="4100" max="4103" width="9.7109375" style="107" customWidth="1"/>
    <col min="4104" max="4104" width="10.7109375" style="107" customWidth="1"/>
    <col min="4105" max="4107" width="9.7109375" style="107" customWidth="1"/>
    <col min="4108" max="4108" width="25.7109375" style="107" customWidth="1"/>
    <col min="4109" max="4352" width="9.140625" style="107"/>
    <col min="4353" max="4353" width="25.7109375" style="107" customWidth="1"/>
    <col min="4354" max="4354" width="13.140625" style="107" customWidth="1"/>
    <col min="4355" max="4355" width="8.7109375" style="107" customWidth="1"/>
    <col min="4356" max="4359" width="9.7109375" style="107" customWidth="1"/>
    <col min="4360" max="4360" width="10.7109375" style="107" customWidth="1"/>
    <col min="4361" max="4363" width="9.7109375" style="107" customWidth="1"/>
    <col min="4364" max="4364" width="25.7109375" style="107" customWidth="1"/>
    <col min="4365" max="4608" width="9.140625" style="107"/>
    <col min="4609" max="4609" width="25.7109375" style="107" customWidth="1"/>
    <col min="4610" max="4610" width="13.140625" style="107" customWidth="1"/>
    <col min="4611" max="4611" width="8.7109375" style="107" customWidth="1"/>
    <col min="4612" max="4615" width="9.7109375" style="107" customWidth="1"/>
    <col min="4616" max="4616" width="10.7109375" style="107" customWidth="1"/>
    <col min="4617" max="4619" width="9.7109375" style="107" customWidth="1"/>
    <col min="4620" max="4620" width="25.7109375" style="107" customWidth="1"/>
    <col min="4621" max="4864" width="9.140625" style="107"/>
    <col min="4865" max="4865" width="25.7109375" style="107" customWidth="1"/>
    <col min="4866" max="4866" width="13.140625" style="107" customWidth="1"/>
    <col min="4867" max="4867" width="8.7109375" style="107" customWidth="1"/>
    <col min="4868" max="4871" width="9.7109375" style="107" customWidth="1"/>
    <col min="4872" max="4872" width="10.7109375" style="107" customWidth="1"/>
    <col min="4873" max="4875" width="9.7109375" style="107" customWidth="1"/>
    <col min="4876" max="4876" width="25.7109375" style="107" customWidth="1"/>
    <col min="4877" max="5120" width="9.140625" style="107"/>
    <col min="5121" max="5121" width="25.7109375" style="107" customWidth="1"/>
    <col min="5122" max="5122" width="13.140625" style="107" customWidth="1"/>
    <col min="5123" max="5123" width="8.7109375" style="107" customWidth="1"/>
    <col min="5124" max="5127" width="9.7109375" style="107" customWidth="1"/>
    <col min="5128" max="5128" width="10.7109375" style="107" customWidth="1"/>
    <col min="5129" max="5131" width="9.7109375" style="107" customWidth="1"/>
    <col min="5132" max="5132" width="25.7109375" style="107" customWidth="1"/>
    <col min="5133" max="5376" width="9.140625" style="107"/>
    <col min="5377" max="5377" width="25.7109375" style="107" customWidth="1"/>
    <col min="5378" max="5378" width="13.140625" style="107" customWidth="1"/>
    <col min="5379" max="5379" width="8.7109375" style="107" customWidth="1"/>
    <col min="5380" max="5383" width="9.7109375" style="107" customWidth="1"/>
    <col min="5384" max="5384" width="10.7109375" style="107" customWidth="1"/>
    <col min="5385" max="5387" width="9.7109375" style="107" customWidth="1"/>
    <col min="5388" max="5388" width="25.7109375" style="107" customWidth="1"/>
    <col min="5389" max="5632" width="9.140625" style="107"/>
    <col min="5633" max="5633" width="25.7109375" style="107" customWidth="1"/>
    <col min="5634" max="5634" width="13.140625" style="107" customWidth="1"/>
    <col min="5635" max="5635" width="8.7109375" style="107" customWidth="1"/>
    <col min="5636" max="5639" width="9.7109375" style="107" customWidth="1"/>
    <col min="5640" max="5640" width="10.7109375" style="107" customWidth="1"/>
    <col min="5641" max="5643" width="9.7109375" style="107" customWidth="1"/>
    <col min="5644" max="5644" width="25.7109375" style="107" customWidth="1"/>
    <col min="5645" max="5888" width="9.140625" style="107"/>
    <col min="5889" max="5889" width="25.7109375" style="107" customWidth="1"/>
    <col min="5890" max="5890" width="13.140625" style="107" customWidth="1"/>
    <col min="5891" max="5891" width="8.7109375" style="107" customWidth="1"/>
    <col min="5892" max="5895" width="9.7109375" style="107" customWidth="1"/>
    <col min="5896" max="5896" width="10.7109375" style="107" customWidth="1"/>
    <col min="5897" max="5899" width="9.7109375" style="107" customWidth="1"/>
    <col min="5900" max="5900" width="25.7109375" style="107" customWidth="1"/>
    <col min="5901" max="6144" width="9.140625" style="107"/>
    <col min="6145" max="6145" width="25.7109375" style="107" customWidth="1"/>
    <col min="6146" max="6146" width="13.140625" style="107" customWidth="1"/>
    <col min="6147" max="6147" width="8.7109375" style="107" customWidth="1"/>
    <col min="6148" max="6151" width="9.7109375" style="107" customWidth="1"/>
    <col min="6152" max="6152" width="10.7109375" style="107" customWidth="1"/>
    <col min="6153" max="6155" width="9.7109375" style="107" customWidth="1"/>
    <col min="6156" max="6156" width="25.7109375" style="107" customWidth="1"/>
    <col min="6157" max="6400" width="9.140625" style="107"/>
    <col min="6401" max="6401" width="25.7109375" style="107" customWidth="1"/>
    <col min="6402" max="6402" width="13.140625" style="107" customWidth="1"/>
    <col min="6403" max="6403" width="8.7109375" style="107" customWidth="1"/>
    <col min="6404" max="6407" width="9.7109375" style="107" customWidth="1"/>
    <col min="6408" max="6408" width="10.7109375" style="107" customWidth="1"/>
    <col min="6409" max="6411" width="9.7109375" style="107" customWidth="1"/>
    <col min="6412" max="6412" width="25.7109375" style="107" customWidth="1"/>
    <col min="6413" max="6656" width="9.140625" style="107"/>
    <col min="6657" max="6657" width="25.7109375" style="107" customWidth="1"/>
    <col min="6658" max="6658" width="13.140625" style="107" customWidth="1"/>
    <col min="6659" max="6659" width="8.7109375" style="107" customWidth="1"/>
    <col min="6660" max="6663" width="9.7109375" style="107" customWidth="1"/>
    <col min="6664" max="6664" width="10.7109375" style="107" customWidth="1"/>
    <col min="6665" max="6667" width="9.7109375" style="107" customWidth="1"/>
    <col min="6668" max="6668" width="25.7109375" style="107" customWidth="1"/>
    <col min="6669" max="6912" width="9.140625" style="107"/>
    <col min="6913" max="6913" width="25.7109375" style="107" customWidth="1"/>
    <col min="6914" max="6914" width="13.140625" style="107" customWidth="1"/>
    <col min="6915" max="6915" width="8.7109375" style="107" customWidth="1"/>
    <col min="6916" max="6919" width="9.7109375" style="107" customWidth="1"/>
    <col min="6920" max="6920" width="10.7109375" style="107" customWidth="1"/>
    <col min="6921" max="6923" width="9.7109375" style="107" customWidth="1"/>
    <col min="6924" max="6924" width="25.7109375" style="107" customWidth="1"/>
    <col min="6925" max="7168" width="9.140625" style="107"/>
    <col min="7169" max="7169" width="25.7109375" style="107" customWidth="1"/>
    <col min="7170" max="7170" width="13.140625" style="107" customWidth="1"/>
    <col min="7171" max="7171" width="8.7109375" style="107" customWidth="1"/>
    <col min="7172" max="7175" width="9.7109375" style="107" customWidth="1"/>
    <col min="7176" max="7176" width="10.7109375" style="107" customWidth="1"/>
    <col min="7177" max="7179" width="9.7109375" style="107" customWidth="1"/>
    <col min="7180" max="7180" width="25.7109375" style="107" customWidth="1"/>
    <col min="7181" max="7424" width="9.140625" style="107"/>
    <col min="7425" max="7425" width="25.7109375" style="107" customWidth="1"/>
    <col min="7426" max="7426" width="13.140625" style="107" customWidth="1"/>
    <col min="7427" max="7427" width="8.7109375" style="107" customWidth="1"/>
    <col min="7428" max="7431" width="9.7109375" style="107" customWidth="1"/>
    <col min="7432" max="7432" width="10.7109375" style="107" customWidth="1"/>
    <col min="7433" max="7435" width="9.7109375" style="107" customWidth="1"/>
    <col min="7436" max="7436" width="25.7109375" style="107" customWidth="1"/>
    <col min="7437" max="7680" width="9.140625" style="107"/>
    <col min="7681" max="7681" width="25.7109375" style="107" customWidth="1"/>
    <col min="7682" max="7682" width="13.140625" style="107" customWidth="1"/>
    <col min="7683" max="7683" width="8.7109375" style="107" customWidth="1"/>
    <col min="7684" max="7687" width="9.7109375" style="107" customWidth="1"/>
    <col min="7688" max="7688" width="10.7109375" style="107" customWidth="1"/>
    <col min="7689" max="7691" width="9.7109375" style="107" customWidth="1"/>
    <col min="7692" max="7692" width="25.7109375" style="107" customWidth="1"/>
    <col min="7693" max="7936" width="9.140625" style="107"/>
    <col min="7937" max="7937" width="25.7109375" style="107" customWidth="1"/>
    <col min="7938" max="7938" width="13.140625" style="107" customWidth="1"/>
    <col min="7939" max="7939" width="8.7109375" style="107" customWidth="1"/>
    <col min="7940" max="7943" width="9.7109375" style="107" customWidth="1"/>
    <col min="7944" max="7944" width="10.7109375" style="107" customWidth="1"/>
    <col min="7945" max="7947" width="9.7109375" style="107" customWidth="1"/>
    <col min="7948" max="7948" width="25.7109375" style="107" customWidth="1"/>
    <col min="7949" max="8192" width="9.140625" style="107"/>
    <col min="8193" max="8193" width="25.7109375" style="107" customWidth="1"/>
    <col min="8194" max="8194" width="13.140625" style="107" customWidth="1"/>
    <col min="8195" max="8195" width="8.7109375" style="107" customWidth="1"/>
    <col min="8196" max="8199" width="9.7109375" style="107" customWidth="1"/>
    <col min="8200" max="8200" width="10.7109375" style="107" customWidth="1"/>
    <col min="8201" max="8203" width="9.7109375" style="107" customWidth="1"/>
    <col min="8204" max="8204" width="25.7109375" style="107" customWidth="1"/>
    <col min="8205" max="8448" width="9.140625" style="107"/>
    <col min="8449" max="8449" width="25.7109375" style="107" customWidth="1"/>
    <col min="8450" max="8450" width="13.140625" style="107" customWidth="1"/>
    <col min="8451" max="8451" width="8.7109375" style="107" customWidth="1"/>
    <col min="8452" max="8455" width="9.7109375" style="107" customWidth="1"/>
    <col min="8456" max="8456" width="10.7109375" style="107" customWidth="1"/>
    <col min="8457" max="8459" width="9.7109375" style="107" customWidth="1"/>
    <col min="8460" max="8460" width="25.7109375" style="107" customWidth="1"/>
    <col min="8461" max="8704" width="9.140625" style="107"/>
    <col min="8705" max="8705" width="25.7109375" style="107" customWidth="1"/>
    <col min="8706" max="8706" width="13.140625" style="107" customWidth="1"/>
    <col min="8707" max="8707" width="8.7109375" style="107" customWidth="1"/>
    <col min="8708" max="8711" width="9.7109375" style="107" customWidth="1"/>
    <col min="8712" max="8712" width="10.7109375" style="107" customWidth="1"/>
    <col min="8713" max="8715" width="9.7109375" style="107" customWidth="1"/>
    <col min="8716" max="8716" width="25.7109375" style="107" customWidth="1"/>
    <col min="8717" max="8960" width="9.140625" style="107"/>
    <col min="8961" max="8961" width="25.7109375" style="107" customWidth="1"/>
    <col min="8962" max="8962" width="13.140625" style="107" customWidth="1"/>
    <col min="8963" max="8963" width="8.7109375" style="107" customWidth="1"/>
    <col min="8964" max="8967" width="9.7109375" style="107" customWidth="1"/>
    <col min="8968" max="8968" width="10.7109375" style="107" customWidth="1"/>
    <col min="8969" max="8971" width="9.7109375" style="107" customWidth="1"/>
    <col min="8972" max="8972" width="25.7109375" style="107" customWidth="1"/>
    <col min="8973" max="9216" width="9.140625" style="107"/>
    <col min="9217" max="9217" width="25.7109375" style="107" customWidth="1"/>
    <col min="9218" max="9218" width="13.140625" style="107" customWidth="1"/>
    <col min="9219" max="9219" width="8.7109375" style="107" customWidth="1"/>
    <col min="9220" max="9223" width="9.7109375" style="107" customWidth="1"/>
    <col min="9224" max="9224" width="10.7109375" style="107" customWidth="1"/>
    <col min="9225" max="9227" width="9.7109375" style="107" customWidth="1"/>
    <col min="9228" max="9228" width="25.7109375" style="107" customWidth="1"/>
    <col min="9229" max="9472" width="9.140625" style="107"/>
    <col min="9473" max="9473" width="25.7109375" style="107" customWidth="1"/>
    <col min="9474" max="9474" width="13.140625" style="107" customWidth="1"/>
    <col min="9475" max="9475" width="8.7109375" style="107" customWidth="1"/>
    <col min="9476" max="9479" width="9.7109375" style="107" customWidth="1"/>
    <col min="9480" max="9480" width="10.7109375" style="107" customWidth="1"/>
    <col min="9481" max="9483" width="9.7109375" style="107" customWidth="1"/>
    <col min="9484" max="9484" width="25.7109375" style="107" customWidth="1"/>
    <col min="9485" max="9728" width="9.140625" style="107"/>
    <col min="9729" max="9729" width="25.7109375" style="107" customWidth="1"/>
    <col min="9730" max="9730" width="13.140625" style="107" customWidth="1"/>
    <col min="9731" max="9731" width="8.7109375" style="107" customWidth="1"/>
    <col min="9732" max="9735" width="9.7109375" style="107" customWidth="1"/>
    <col min="9736" max="9736" width="10.7109375" style="107" customWidth="1"/>
    <col min="9737" max="9739" width="9.7109375" style="107" customWidth="1"/>
    <col min="9740" max="9740" width="25.7109375" style="107" customWidth="1"/>
    <col min="9741" max="9984" width="9.140625" style="107"/>
    <col min="9985" max="9985" width="25.7109375" style="107" customWidth="1"/>
    <col min="9986" max="9986" width="13.140625" style="107" customWidth="1"/>
    <col min="9987" max="9987" width="8.7109375" style="107" customWidth="1"/>
    <col min="9988" max="9991" width="9.7109375" style="107" customWidth="1"/>
    <col min="9992" max="9992" width="10.7109375" style="107" customWidth="1"/>
    <col min="9993" max="9995" width="9.7109375" style="107" customWidth="1"/>
    <col min="9996" max="9996" width="25.7109375" style="107" customWidth="1"/>
    <col min="9997" max="10240" width="9.140625" style="107"/>
    <col min="10241" max="10241" width="25.7109375" style="107" customWidth="1"/>
    <col min="10242" max="10242" width="13.140625" style="107" customWidth="1"/>
    <col min="10243" max="10243" width="8.7109375" style="107" customWidth="1"/>
    <col min="10244" max="10247" width="9.7109375" style="107" customWidth="1"/>
    <col min="10248" max="10248" width="10.7109375" style="107" customWidth="1"/>
    <col min="10249" max="10251" width="9.7109375" style="107" customWidth="1"/>
    <col min="10252" max="10252" width="25.7109375" style="107" customWidth="1"/>
    <col min="10253" max="10496" width="9.140625" style="107"/>
    <col min="10497" max="10497" width="25.7109375" style="107" customWidth="1"/>
    <col min="10498" max="10498" width="13.140625" style="107" customWidth="1"/>
    <col min="10499" max="10499" width="8.7109375" style="107" customWidth="1"/>
    <col min="10500" max="10503" width="9.7109375" style="107" customWidth="1"/>
    <col min="10504" max="10504" width="10.7109375" style="107" customWidth="1"/>
    <col min="10505" max="10507" width="9.7109375" style="107" customWidth="1"/>
    <col min="10508" max="10508" width="25.7109375" style="107" customWidth="1"/>
    <col min="10509" max="10752" width="9.140625" style="107"/>
    <col min="10753" max="10753" width="25.7109375" style="107" customWidth="1"/>
    <col min="10754" max="10754" width="13.140625" style="107" customWidth="1"/>
    <col min="10755" max="10755" width="8.7109375" style="107" customWidth="1"/>
    <col min="10756" max="10759" width="9.7109375" style="107" customWidth="1"/>
    <col min="10760" max="10760" width="10.7109375" style="107" customWidth="1"/>
    <col min="10761" max="10763" width="9.7109375" style="107" customWidth="1"/>
    <col min="10764" max="10764" width="25.7109375" style="107" customWidth="1"/>
    <col min="10765" max="11008" width="9.140625" style="107"/>
    <col min="11009" max="11009" width="25.7109375" style="107" customWidth="1"/>
    <col min="11010" max="11010" width="13.140625" style="107" customWidth="1"/>
    <col min="11011" max="11011" width="8.7109375" style="107" customWidth="1"/>
    <col min="11012" max="11015" width="9.7109375" style="107" customWidth="1"/>
    <col min="11016" max="11016" width="10.7109375" style="107" customWidth="1"/>
    <col min="11017" max="11019" width="9.7109375" style="107" customWidth="1"/>
    <col min="11020" max="11020" width="25.7109375" style="107" customWidth="1"/>
    <col min="11021" max="11264" width="9.140625" style="107"/>
    <col min="11265" max="11265" width="25.7109375" style="107" customWidth="1"/>
    <col min="11266" max="11266" width="13.140625" style="107" customWidth="1"/>
    <col min="11267" max="11267" width="8.7109375" style="107" customWidth="1"/>
    <col min="11268" max="11271" width="9.7109375" style="107" customWidth="1"/>
    <col min="11272" max="11272" width="10.7109375" style="107" customWidth="1"/>
    <col min="11273" max="11275" width="9.7109375" style="107" customWidth="1"/>
    <col min="11276" max="11276" width="25.7109375" style="107" customWidth="1"/>
    <col min="11277" max="11520" width="9.140625" style="107"/>
    <col min="11521" max="11521" width="25.7109375" style="107" customWidth="1"/>
    <col min="11522" max="11522" width="13.140625" style="107" customWidth="1"/>
    <col min="11523" max="11523" width="8.7109375" style="107" customWidth="1"/>
    <col min="11524" max="11527" width="9.7109375" style="107" customWidth="1"/>
    <col min="11528" max="11528" width="10.7109375" style="107" customWidth="1"/>
    <col min="11529" max="11531" width="9.7109375" style="107" customWidth="1"/>
    <col min="11532" max="11532" width="25.7109375" style="107" customWidth="1"/>
    <col min="11533" max="11776" width="9.140625" style="107"/>
    <col min="11777" max="11777" width="25.7109375" style="107" customWidth="1"/>
    <col min="11778" max="11778" width="13.140625" style="107" customWidth="1"/>
    <col min="11779" max="11779" width="8.7109375" style="107" customWidth="1"/>
    <col min="11780" max="11783" width="9.7109375" style="107" customWidth="1"/>
    <col min="11784" max="11784" width="10.7109375" style="107" customWidth="1"/>
    <col min="11785" max="11787" width="9.7109375" style="107" customWidth="1"/>
    <col min="11788" max="11788" width="25.7109375" style="107" customWidth="1"/>
    <col min="11789" max="12032" width="9.140625" style="107"/>
    <col min="12033" max="12033" width="25.7109375" style="107" customWidth="1"/>
    <col min="12034" max="12034" width="13.140625" style="107" customWidth="1"/>
    <col min="12035" max="12035" width="8.7109375" style="107" customWidth="1"/>
    <col min="12036" max="12039" width="9.7109375" style="107" customWidth="1"/>
    <col min="12040" max="12040" width="10.7109375" style="107" customWidth="1"/>
    <col min="12041" max="12043" width="9.7109375" style="107" customWidth="1"/>
    <col min="12044" max="12044" width="25.7109375" style="107" customWidth="1"/>
    <col min="12045" max="12288" width="9.140625" style="107"/>
    <col min="12289" max="12289" width="25.7109375" style="107" customWidth="1"/>
    <col min="12290" max="12290" width="13.140625" style="107" customWidth="1"/>
    <col min="12291" max="12291" width="8.7109375" style="107" customWidth="1"/>
    <col min="12292" max="12295" width="9.7109375" style="107" customWidth="1"/>
    <col min="12296" max="12296" width="10.7109375" style="107" customWidth="1"/>
    <col min="12297" max="12299" width="9.7109375" style="107" customWidth="1"/>
    <col min="12300" max="12300" width="25.7109375" style="107" customWidth="1"/>
    <col min="12301" max="12544" width="9.140625" style="107"/>
    <col min="12545" max="12545" width="25.7109375" style="107" customWidth="1"/>
    <col min="12546" max="12546" width="13.140625" style="107" customWidth="1"/>
    <col min="12547" max="12547" width="8.7109375" style="107" customWidth="1"/>
    <col min="12548" max="12551" width="9.7109375" style="107" customWidth="1"/>
    <col min="12552" max="12552" width="10.7109375" style="107" customWidth="1"/>
    <col min="12553" max="12555" width="9.7109375" style="107" customWidth="1"/>
    <col min="12556" max="12556" width="25.7109375" style="107" customWidth="1"/>
    <col min="12557" max="12800" width="9.140625" style="107"/>
    <col min="12801" max="12801" width="25.7109375" style="107" customWidth="1"/>
    <col min="12802" max="12802" width="13.140625" style="107" customWidth="1"/>
    <col min="12803" max="12803" width="8.7109375" style="107" customWidth="1"/>
    <col min="12804" max="12807" width="9.7109375" style="107" customWidth="1"/>
    <col min="12808" max="12808" width="10.7109375" style="107" customWidth="1"/>
    <col min="12809" max="12811" width="9.7109375" style="107" customWidth="1"/>
    <col min="12812" max="12812" width="25.7109375" style="107" customWidth="1"/>
    <col min="12813" max="13056" width="9.140625" style="107"/>
    <col min="13057" max="13057" width="25.7109375" style="107" customWidth="1"/>
    <col min="13058" max="13058" width="13.140625" style="107" customWidth="1"/>
    <col min="13059" max="13059" width="8.7109375" style="107" customWidth="1"/>
    <col min="13060" max="13063" width="9.7109375" style="107" customWidth="1"/>
    <col min="13064" max="13064" width="10.7109375" style="107" customWidth="1"/>
    <col min="13065" max="13067" width="9.7109375" style="107" customWidth="1"/>
    <col min="13068" max="13068" width="25.7109375" style="107" customWidth="1"/>
    <col min="13069" max="13312" width="9.140625" style="107"/>
    <col min="13313" max="13313" width="25.7109375" style="107" customWidth="1"/>
    <col min="13314" max="13314" width="13.140625" style="107" customWidth="1"/>
    <col min="13315" max="13315" width="8.7109375" style="107" customWidth="1"/>
    <col min="13316" max="13319" width="9.7109375" style="107" customWidth="1"/>
    <col min="13320" max="13320" width="10.7109375" style="107" customWidth="1"/>
    <col min="13321" max="13323" width="9.7109375" style="107" customWidth="1"/>
    <col min="13324" max="13324" width="25.7109375" style="107" customWidth="1"/>
    <col min="13325" max="13568" width="9.140625" style="107"/>
    <col min="13569" max="13569" width="25.7109375" style="107" customWidth="1"/>
    <col min="13570" max="13570" width="13.140625" style="107" customWidth="1"/>
    <col min="13571" max="13571" width="8.7109375" style="107" customWidth="1"/>
    <col min="13572" max="13575" width="9.7109375" style="107" customWidth="1"/>
    <col min="13576" max="13576" width="10.7109375" style="107" customWidth="1"/>
    <col min="13577" max="13579" width="9.7109375" style="107" customWidth="1"/>
    <col min="13580" max="13580" width="25.7109375" style="107" customWidth="1"/>
    <col min="13581" max="13824" width="9.140625" style="107"/>
    <col min="13825" max="13825" width="25.7109375" style="107" customWidth="1"/>
    <col min="13826" max="13826" width="13.140625" style="107" customWidth="1"/>
    <col min="13827" max="13827" width="8.7109375" style="107" customWidth="1"/>
    <col min="13828" max="13831" width="9.7109375" style="107" customWidth="1"/>
    <col min="13832" max="13832" width="10.7109375" style="107" customWidth="1"/>
    <col min="13833" max="13835" width="9.7109375" style="107" customWidth="1"/>
    <col min="13836" max="13836" width="25.7109375" style="107" customWidth="1"/>
    <col min="13837" max="14080" width="9.140625" style="107"/>
    <col min="14081" max="14081" width="25.7109375" style="107" customWidth="1"/>
    <col min="14082" max="14082" width="13.140625" style="107" customWidth="1"/>
    <col min="14083" max="14083" width="8.7109375" style="107" customWidth="1"/>
    <col min="14084" max="14087" width="9.7109375" style="107" customWidth="1"/>
    <col min="14088" max="14088" width="10.7109375" style="107" customWidth="1"/>
    <col min="14089" max="14091" width="9.7109375" style="107" customWidth="1"/>
    <col min="14092" max="14092" width="25.7109375" style="107" customWidth="1"/>
    <col min="14093" max="14336" width="9.140625" style="107"/>
    <col min="14337" max="14337" width="25.7109375" style="107" customWidth="1"/>
    <col min="14338" max="14338" width="13.140625" style="107" customWidth="1"/>
    <col min="14339" max="14339" width="8.7109375" style="107" customWidth="1"/>
    <col min="14340" max="14343" width="9.7109375" style="107" customWidth="1"/>
    <col min="14344" max="14344" width="10.7109375" style="107" customWidth="1"/>
    <col min="14345" max="14347" width="9.7109375" style="107" customWidth="1"/>
    <col min="14348" max="14348" width="25.7109375" style="107" customWidth="1"/>
    <col min="14349" max="14592" width="9.140625" style="107"/>
    <col min="14593" max="14593" width="25.7109375" style="107" customWidth="1"/>
    <col min="14594" max="14594" width="13.140625" style="107" customWidth="1"/>
    <col min="14595" max="14595" width="8.7109375" style="107" customWidth="1"/>
    <col min="14596" max="14599" width="9.7109375" style="107" customWidth="1"/>
    <col min="14600" max="14600" width="10.7109375" style="107" customWidth="1"/>
    <col min="14601" max="14603" width="9.7109375" style="107" customWidth="1"/>
    <col min="14604" max="14604" width="25.7109375" style="107" customWidth="1"/>
    <col min="14605" max="14848" width="9.140625" style="107"/>
    <col min="14849" max="14849" width="25.7109375" style="107" customWidth="1"/>
    <col min="14850" max="14850" width="13.140625" style="107" customWidth="1"/>
    <col min="14851" max="14851" width="8.7109375" style="107" customWidth="1"/>
    <col min="14852" max="14855" width="9.7109375" style="107" customWidth="1"/>
    <col min="14856" max="14856" width="10.7109375" style="107" customWidth="1"/>
    <col min="14857" max="14859" width="9.7109375" style="107" customWidth="1"/>
    <col min="14860" max="14860" width="25.7109375" style="107" customWidth="1"/>
    <col min="14861" max="15104" width="9.140625" style="107"/>
    <col min="15105" max="15105" width="25.7109375" style="107" customWidth="1"/>
    <col min="15106" max="15106" width="13.140625" style="107" customWidth="1"/>
    <col min="15107" max="15107" width="8.7109375" style="107" customWidth="1"/>
    <col min="15108" max="15111" width="9.7109375" style="107" customWidth="1"/>
    <col min="15112" max="15112" width="10.7109375" style="107" customWidth="1"/>
    <col min="15113" max="15115" width="9.7109375" style="107" customWidth="1"/>
    <col min="15116" max="15116" width="25.7109375" style="107" customWidth="1"/>
    <col min="15117" max="15360" width="9.140625" style="107"/>
    <col min="15361" max="15361" width="25.7109375" style="107" customWidth="1"/>
    <col min="15362" max="15362" width="13.140625" style="107" customWidth="1"/>
    <col min="15363" max="15363" width="8.7109375" style="107" customWidth="1"/>
    <col min="15364" max="15367" width="9.7109375" style="107" customWidth="1"/>
    <col min="15368" max="15368" width="10.7109375" style="107" customWidth="1"/>
    <col min="15369" max="15371" width="9.7109375" style="107" customWidth="1"/>
    <col min="15372" max="15372" width="25.7109375" style="107" customWidth="1"/>
    <col min="15373" max="15616" width="9.140625" style="107"/>
    <col min="15617" max="15617" width="25.7109375" style="107" customWidth="1"/>
    <col min="15618" max="15618" width="13.140625" style="107" customWidth="1"/>
    <col min="15619" max="15619" width="8.7109375" style="107" customWidth="1"/>
    <col min="15620" max="15623" width="9.7109375" style="107" customWidth="1"/>
    <col min="15624" max="15624" width="10.7109375" style="107" customWidth="1"/>
    <col min="15625" max="15627" width="9.7109375" style="107" customWidth="1"/>
    <col min="15628" max="15628" width="25.7109375" style="107" customWidth="1"/>
    <col min="15629" max="15872" width="9.140625" style="107"/>
    <col min="15873" max="15873" width="25.7109375" style="107" customWidth="1"/>
    <col min="15874" max="15874" width="13.140625" style="107" customWidth="1"/>
    <col min="15875" max="15875" width="8.7109375" style="107" customWidth="1"/>
    <col min="15876" max="15879" width="9.7109375" style="107" customWidth="1"/>
    <col min="15880" max="15880" width="10.7109375" style="107" customWidth="1"/>
    <col min="15881" max="15883" width="9.7109375" style="107" customWidth="1"/>
    <col min="15884" max="15884" width="25.7109375" style="107" customWidth="1"/>
    <col min="15885" max="16128" width="9.140625" style="107"/>
    <col min="16129" max="16129" width="25.7109375" style="107" customWidth="1"/>
    <col min="16130" max="16130" width="13.140625" style="107" customWidth="1"/>
    <col min="16131" max="16131" width="8.7109375" style="107" customWidth="1"/>
    <col min="16132" max="16135" width="9.7109375" style="107" customWidth="1"/>
    <col min="16136" max="16136" width="10.7109375" style="107" customWidth="1"/>
    <col min="16137" max="16139" width="9.7109375" style="107" customWidth="1"/>
    <col min="16140" max="16140" width="25.7109375" style="107" customWidth="1"/>
    <col min="16141" max="16384" width="9.140625" style="107"/>
  </cols>
  <sheetData>
    <row r="1" spans="1:242" ht="23.25" x14ac:dyDescent="0.5">
      <c r="A1" s="1395" t="s">
        <v>577</v>
      </c>
      <c r="B1" s="1395"/>
      <c r="C1" s="1395"/>
      <c r="D1" s="1395"/>
      <c r="E1" s="1395"/>
      <c r="F1" s="1395"/>
      <c r="G1" s="1395"/>
      <c r="H1" s="1395"/>
      <c r="I1" s="1395"/>
      <c r="J1" s="1395"/>
      <c r="K1" s="1395"/>
      <c r="L1" s="1395"/>
    </row>
    <row r="2" spans="1:242" ht="16.5" customHeight="1" x14ac:dyDescent="0.25">
      <c r="A2" s="1396" t="s">
        <v>1012</v>
      </c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</row>
    <row r="3" spans="1:242" ht="15.75" x14ac:dyDescent="0.25">
      <c r="A3" s="1397">
        <v>2018</v>
      </c>
      <c r="B3" s="1397"/>
      <c r="C3" s="1397"/>
      <c r="D3" s="1397"/>
      <c r="E3" s="1397"/>
      <c r="F3" s="1397"/>
      <c r="G3" s="1397"/>
      <c r="H3" s="1397"/>
      <c r="I3" s="1397"/>
      <c r="J3" s="1397"/>
      <c r="K3" s="1397"/>
      <c r="L3" s="1397"/>
    </row>
    <row r="4" spans="1:242" ht="15.75" x14ac:dyDescent="0.25">
      <c r="A4" s="1397" t="s">
        <v>358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</row>
    <row r="5" spans="1:242" ht="15.75" x14ac:dyDescent="0.3">
      <c r="A5" s="332" t="s">
        <v>968</v>
      </c>
      <c r="B5" s="345"/>
      <c r="C5" s="345"/>
      <c r="D5" s="345"/>
      <c r="E5" s="345"/>
      <c r="F5" s="345"/>
      <c r="G5" s="345"/>
      <c r="H5" s="345"/>
      <c r="I5" s="346"/>
      <c r="J5" s="345"/>
      <c r="K5" s="345"/>
      <c r="L5" s="329" t="s">
        <v>230</v>
      </c>
    </row>
    <row r="6" spans="1:242" ht="28.5" customHeight="1" thickBot="1" x14ac:dyDescent="0.25">
      <c r="A6" s="1386" t="s">
        <v>1011</v>
      </c>
      <c r="B6" s="1398" t="s">
        <v>829</v>
      </c>
      <c r="C6" s="1400" t="s">
        <v>1010</v>
      </c>
      <c r="D6" s="1400"/>
      <c r="E6" s="1400"/>
      <c r="F6" s="1400"/>
      <c r="G6" s="1400"/>
      <c r="H6" s="1400"/>
      <c r="I6" s="1400"/>
      <c r="J6" s="1400"/>
      <c r="K6" s="1400"/>
      <c r="L6" s="1389" t="s">
        <v>219</v>
      </c>
    </row>
    <row r="7" spans="1:242" ht="57.75" customHeight="1" thickTop="1" x14ac:dyDescent="0.2">
      <c r="A7" s="1387"/>
      <c r="B7" s="1399"/>
      <c r="C7" s="514" t="s">
        <v>404</v>
      </c>
      <c r="D7" s="512" t="s">
        <v>353</v>
      </c>
      <c r="E7" s="513" t="s">
        <v>830</v>
      </c>
      <c r="F7" s="513" t="s">
        <v>832</v>
      </c>
      <c r="G7" s="513" t="s">
        <v>442</v>
      </c>
      <c r="H7" s="513" t="s">
        <v>443</v>
      </c>
      <c r="I7" s="513" t="s">
        <v>444</v>
      </c>
      <c r="J7" s="513" t="s">
        <v>445</v>
      </c>
      <c r="K7" s="513" t="s">
        <v>831</v>
      </c>
      <c r="L7" s="1390"/>
    </row>
    <row r="8" spans="1:242" ht="24.95" customHeight="1" thickBot="1" x14ac:dyDescent="0.25">
      <c r="A8" s="819" t="s">
        <v>220</v>
      </c>
      <c r="B8" s="959">
        <f>C8/$C$16%</f>
        <v>2.1696533542342085</v>
      </c>
      <c r="C8" s="186">
        <f t="shared" ref="C8:C15" si="0">SUM(D8:K8)</f>
        <v>609</v>
      </c>
      <c r="D8" s="187">
        <f>'B15-1'!D8+'B15-2'!D8</f>
        <v>0</v>
      </c>
      <c r="E8" s="187">
        <f>'B15-1'!E8+'B15-2'!E8</f>
        <v>99</v>
      </c>
      <c r="F8" s="187">
        <f>'B15-1'!F8+'B15-2'!F8</f>
        <v>22</v>
      </c>
      <c r="G8" s="187">
        <f>'B15-1'!G8+'B15-2'!G8</f>
        <v>198</v>
      </c>
      <c r="H8" s="187">
        <f>'B15-1'!H8+'B15-2'!H8</f>
        <v>110</v>
      </c>
      <c r="I8" s="187">
        <f>'B15-1'!I8+'B15-2'!I8</f>
        <v>101</v>
      </c>
      <c r="J8" s="187">
        <f>'B15-1'!J8+'B15-2'!J8</f>
        <v>0</v>
      </c>
      <c r="K8" s="187">
        <f>'B15-1'!K8+'B15-2'!K8</f>
        <v>79</v>
      </c>
      <c r="L8" s="828" t="s">
        <v>221</v>
      </c>
    </row>
    <row r="9" spans="1:242" ht="24.95" customHeight="1" thickTop="1" thickBot="1" x14ac:dyDescent="0.25">
      <c r="A9" s="776" t="s">
        <v>828</v>
      </c>
      <c r="B9" s="960">
        <f t="shared" ref="B9:B15" si="1">C9/$C$16%</f>
        <v>0</v>
      </c>
      <c r="C9" s="190">
        <f t="shared" si="0"/>
        <v>0</v>
      </c>
      <c r="D9" s="755">
        <f>'B15-1'!D9+'B15-2'!D9</f>
        <v>0</v>
      </c>
      <c r="E9" s="755">
        <f>'B15-1'!E9+'B15-2'!E9</f>
        <v>0</v>
      </c>
      <c r="F9" s="755">
        <f>'B15-1'!F9+'B15-2'!F9</f>
        <v>0</v>
      </c>
      <c r="G9" s="755">
        <f>'B15-1'!G9+'B15-2'!G9</f>
        <v>0</v>
      </c>
      <c r="H9" s="755">
        <f>'B15-1'!H9+'B15-2'!H9</f>
        <v>0</v>
      </c>
      <c r="I9" s="755">
        <f>'B15-1'!I9+'B15-2'!I9</f>
        <v>0</v>
      </c>
      <c r="J9" s="755">
        <f>'B15-1'!J9+'B15-2'!J9</f>
        <v>0</v>
      </c>
      <c r="K9" s="755">
        <f>'B15-1'!K9+'B15-2'!K9</f>
        <v>0</v>
      </c>
      <c r="L9" s="829" t="s">
        <v>233</v>
      </c>
    </row>
    <row r="10" spans="1:242" ht="24.95" customHeight="1" thickTop="1" thickBot="1" x14ac:dyDescent="0.25">
      <c r="A10" s="820" t="s">
        <v>79</v>
      </c>
      <c r="B10" s="961">
        <f t="shared" si="1"/>
        <v>4.107734511382664</v>
      </c>
      <c r="C10" s="188">
        <f t="shared" si="0"/>
        <v>1153</v>
      </c>
      <c r="D10" s="187">
        <f>'B15-1'!D10+'B15-2'!D10</f>
        <v>0</v>
      </c>
      <c r="E10" s="187">
        <f>'B15-1'!E10+'B15-2'!E10</f>
        <v>164</v>
      </c>
      <c r="F10" s="187">
        <f>'B15-1'!F10+'B15-2'!F10</f>
        <v>35</v>
      </c>
      <c r="G10" s="187">
        <f>'B15-1'!G10+'B15-2'!G10</f>
        <v>468</v>
      </c>
      <c r="H10" s="187">
        <f>'B15-1'!H10+'B15-2'!H10</f>
        <v>182</v>
      </c>
      <c r="I10" s="187">
        <f>'B15-1'!I10+'B15-2'!I10</f>
        <v>289</v>
      </c>
      <c r="J10" s="187">
        <f>'B15-1'!J10+'B15-2'!J10</f>
        <v>0</v>
      </c>
      <c r="K10" s="187">
        <f>'B15-1'!K10+'B15-2'!K10</f>
        <v>15</v>
      </c>
      <c r="L10" s="830" t="s">
        <v>222</v>
      </c>
    </row>
    <row r="11" spans="1:242" ht="24.95" customHeight="1" thickTop="1" thickBot="1" x14ac:dyDescent="0.25">
      <c r="A11" s="776" t="s">
        <v>80</v>
      </c>
      <c r="B11" s="960">
        <f t="shared" si="1"/>
        <v>5.4437279561081624</v>
      </c>
      <c r="C11" s="190">
        <f t="shared" si="0"/>
        <v>1528</v>
      </c>
      <c r="D11" s="755">
        <f>'B15-1'!D11+'B15-2'!D11</f>
        <v>0</v>
      </c>
      <c r="E11" s="755">
        <f>'B15-1'!E11+'B15-2'!E11</f>
        <v>268</v>
      </c>
      <c r="F11" s="755">
        <f>'B15-1'!F11+'B15-2'!F11</f>
        <v>74</v>
      </c>
      <c r="G11" s="755">
        <f>'B15-1'!G11+'B15-2'!G11</f>
        <v>593</v>
      </c>
      <c r="H11" s="755">
        <f>'B15-1'!H11+'B15-2'!H11</f>
        <v>462</v>
      </c>
      <c r="I11" s="755">
        <f>'B15-1'!I11+'B15-2'!I11</f>
        <v>114</v>
      </c>
      <c r="J11" s="755">
        <f>'B15-1'!J11+'B15-2'!J11</f>
        <v>0</v>
      </c>
      <c r="K11" s="755">
        <f>'B15-1'!K11+'B15-2'!K11</f>
        <v>17</v>
      </c>
      <c r="L11" s="829" t="s">
        <v>235</v>
      </c>
    </row>
    <row r="12" spans="1:242" ht="24.95" customHeight="1" thickTop="1" thickBot="1" x14ac:dyDescent="0.25">
      <c r="A12" s="820" t="s">
        <v>81</v>
      </c>
      <c r="B12" s="961">
        <f t="shared" si="1"/>
        <v>32.993694110940893</v>
      </c>
      <c r="C12" s="188">
        <f t="shared" si="0"/>
        <v>9261</v>
      </c>
      <c r="D12" s="187">
        <f>'B15-1'!D12+'B15-2'!D12</f>
        <v>0</v>
      </c>
      <c r="E12" s="187">
        <f>'B15-1'!E12+'B15-2'!E12</f>
        <v>2658</v>
      </c>
      <c r="F12" s="187">
        <f>'B15-1'!F12+'B15-2'!F12</f>
        <v>491</v>
      </c>
      <c r="G12" s="187">
        <f>'B15-1'!G12+'B15-2'!G12</f>
        <v>5120</v>
      </c>
      <c r="H12" s="187">
        <f>'B15-1'!H12+'B15-2'!H12</f>
        <v>543</v>
      </c>
      <c r="I12" s="187">
        <f>'B15-1'!I12+'B15-2'!I12</f>
        <v>402</v>
      </c>
      <c r="J12" s="187">
        <f>'B15-1'!J12+'B15-2'!J12</f>
        <v>0</v>
      </c>
      <c r="K12" s="187">
        <f>'B15-1'!K12+'B15-2'!K12</f>
        <v>47</v>
      </c>
      <c r="L12" s="830" t="s">
        <v>223</v>
      </c>
    </row>
    <row r="13" spans="1:242" ht="24.95" customHeight="1" thickTop="1" thickBot="1" x14ac:dyDescent="0.25">
      <c r="A13" s="776" t="s">
        <v>224</v>
      </c>
      <c r="B13" s="960">
        <f t="shared" si="1"/>
        <v>5.9282482453952756</v>
      </c>
      <c r="C13" s="190">
        <f t="shared" si="0"/>
        <v>1664</v>
      </c>
      <c r="D13" s="755">
        <f>'B15-1'!D13+'B15-2'!D13</f>
        <v>0</v>
      </c>
      <c r="E13" s="755">
        <f>'B15-1'!E13+'B15-2'!E13</f>
        <v>700</v>
      </c>
      <c r="F13" s="755">
        <f>'B15-1'!F13+'B15-2'!F13</f>
        <v>553</v>
      </c>
      <c r="G13" s="755">
        <f>'B15-1'!G13+'B15-2'!G13</f>
        <v>363</v>
      </c>
      <c r="H13" s="755">
        <f>'B15-1'!H13+'B15-2'!H13</f>
        <v>28</v>
      </c>
      <c r="I13" s="755">
        <f>'B15-1'!I13+'B15-2'!I13</f>
        <v>19</v>
      </c>
      <c r="J13" s="755">
        <f>'B15-1'!J13+'B15-2'!J13</f>
        <v>0</v>
      </c>
      <c r="K13" s="755">
        <f>'B15-1'!K13+'B15-2'!K13</f>
        <v>1</v>
      </c>
      <c r="L13" s="829" t="s">
        <v>225</v>
      </c>
    </row>
    <row r="14" spans="1:242" ht="24.95" customHeight="1" thickTop="1" thickBot="1" x14ac:dyDescent="0.25">
      <c r="A14" s="820" t="s">
        <v>933</v>
      </c>
      <c r="B14" s="961">
        <f t="shared" si="1"/>
        <v>49.356941821938797</v>
      </c>
      <c r="C14" s="188">
        <f t="shared" si="0"/>
        <v>13854</v>
      </c>
      <c r="D14" s="187">
        <f>'B15-1'!D14+'B15-2'!D14</f>
        <v>0</v>
      </c>
      <c r="E14" s="187">
        <f>'B15-1'!E14+'B15-2'!E14</f>
        <v>11035</v>
      </c>
      <c r="F14" s="187">
        <f>'B15-1'!F14+'B15-2'!F14</f>
        <v>807</v>
      </c>
      <c r="G14" s="187">
        <f>'B15-1'!G14+'B15-2'!G14</f>
        <v>1661</v>
      </c>
      <c r="H14" s="187">
        <f>'B15-1'!H14+'B15-2'!H14</f>
        <v>255</v>
      </c>
      <c r="I14" s="187">
        <f>'B15-1'!I14+'B15-2'!I14</f>
        <v>81</v>
      </c>
      <c r="J14" s="187">
        <f>'B15-1'!J14+'B15-2'!J14</f>
        <v>0</v>
      </c>
      <c r="K14" s="187">
        <f>'B15-1'!K14+'B15-2'!K14</f>
        <v>15</v>
      </c>
      <c r="L14" s="830" t="s">
        <v>226</v>
      </c>
    </row>
    <row r="15" spans="1:242" ht="24.95" customHeight="1" thickTop="1" x14ac:dyDescent="0.2">
      <c r="A15" s="777" t="s">
        <v>74</v>
      </c>
      <c r="B15" s="962">
        <f t="shared" si="1"/>
        <v>0</v>
      </c>
      <c r="C15" s="197">
        <f t="shared" si="0"/>
        <v>0</v>
      </c>
      <c r="D15" s="765">
        <f>'B15-1'!D15+'B15-2'!D15</f>
        <v>0</v>
      </c>
      <c r="E15" s="765">
        <f>'B15-1'!E15+'B15-2'!E15</f>
        <v>0</v>
      </c>
      <c r="F15" s="765">
        <f>'B15-1'!F15+'B15-2'!F15</f>
        <v>0</v>
      </c>
      <c r="G15" s="765">
        <f>'B15-1'!G15+'B15-2'!G15</f>
        <v>0</v>
      </c>
      <c r="H15" s="765">
        <f>'B15-1'!H15+'B15-2'!H15</f>
        <v>0</v>
      </c>
      <c r="I15" s="765">
        <f>'B15-1'!I15+'B15-2'!I15</f>
        <v>0</v>
      </c>
      <c r="J15" s="765">
        <f>'B15-1'!J15+'B15-2'!J15</f>
        <v>0</v>
      </c>
      <c r="K15" s="765">
        <f>'B15-1'!K15+'B15-2'!K15</f>
        <v>0</v>
      </c>
      <c r="L15" s="831" t="s">
        <v>75</v>
      </c>
    </row>
    <row r="16" spans="1:242" ht="30" customHeight="1" x14ac:dyDescent="0.2">
      <c r="A16" s="821" t="s">
        <v>47</v>
      </c>
      <c r="B16" s="643">
        <f t="shared" ref="B16:J16" si="2">SUM(B8:B15)</f>
        <v>100</v>
      </c>
      <c r="C16" s="779">
        <f t="shared" si="2"/>
        <v>28069</v>
      </c>
      <c r="D16" s="764">
        <f t="shared" si="2"/>
        <v>0</v>
      </c>
      <c r="E16" s="764">
        <f t="shared" si="2"/>
        <v>14924</v>
      </c>
      <c r="F16" s="764">
        <f t="shared" si="2"/>
        <v>1982</v>
      </c>
      <c r="G16" s="764">
        <f t="shared" si="2"/>
        <v>8403</v>
      </c>
      <c r="H16" s="764">
        <f t="shared" si="2"/>
        <v>1580</v>
      </c>
      <c r="I16" s="764">
        <f t="shared" si="2"/>
        <v>1006</v>
      </c>
      <c r="J16" s="764">
        <f t="shared" si="2"/>
        <v>0</v>
      </c>
      <c r="K16" s="764">
        <f>SUM(K8:K15)</f>
        <v>174</v>
      </c>
      <c r="L16" s="818" t="s">
        <v>48</v>
      </c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</row>
    <row r="17" spans="1:242" ht="30" customHeight="1" x14ac:dyDescent="0.2">
      <c r="A17" s="833" t="s">
        <v>227</v>
      </c>
      <c r="B17" s="584"/>
      <c r="C17" s="642">
        <f>SUM(D17:K17)</f>
        <v>99.999999999999986</v>
      </c>
      <c r="D17" s="958">
        <f>D16/$C$16%</f>
        <v>0</v>
      </c>
      <c r="E17" s="958">
        <f>E16/$C$16%</f>
        <v>53.168976450888884</v>
      </c>
      <c r="F17" s="958">
        <f t="shared" ref="F17:H17" si="3">F16/$C$16%</f>
        <v>7.0611706865224981</v>
      </c>
      <c r="G17" s="958">
        <f t="shared" si="3"/>
        <v>29.936941109408956</v>
      </c>
      <c r="H17" s="958">
        <f t="shared" si="3"/>
        <v>5.628985713776764</v>
      </c>
      <c r="I17" s="958">
        <f>I16/$C$16%</f>
        <v>3.5840250810502692</v>
      </c>
      <c r="J17" s="958">
        <f>J16/$C$16%</f>
        <v>0</v>
      </c>
      <c r="K17" s="958">
        <f>K16/$C$16%</f>
        <v>0.61990095835263104</v>
      </c>
      <c r="L17" s="832" t="s">
        <v>228</v>
      </c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2"/>
  <sheetViews>
    <sheetView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99" customHeight="1" thickTop="1" thickBot="1" x14ac:dyDescent="0.25">
      <c r="A1" s="97" t="s">
        <v>566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IG16"/>
  <sheetViews>
    <sheetView view="pageBreakPreview" zoomScaleNormal="100" workbookViewId="0">
      <selection activeCell="C12" sqref="C12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0.710937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323" t="s">
        <v>578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241" ht="16.5" customHeight="1" x14ac:dyDescent="0.25">
      <c r="A2" s="1324" t="s">
        <v>1013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241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241" ht="15.75" x14ac:dyDescent="0.25">
      <c r="A4" s="1309" t="s">
        <v>362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</row>
    <row r="5" spans="1:241" ht="15.75" x14ac:dyDescent="0.3">
      <c r="A5" s="328" t="s">
        <v>969</v>
      </c>
      <c r="B5" s="339"/>
      <c r="C5" s="339"/>
      <c r="D5" s="339"/>
      <c r="E5" s="339"/>
      <c r="F5" s="339"/>
      <c r="G5" s="344"/>
      <c r="H5" s="344"/>
      <c r="I5" s="339"/>
      <c r="J5" s="339"/>
      <c r="K5" s="342" t="s">
        <v>231</v>
      </c>
    </row>
    <row r="6" spans="1:241" ht="28.5" customHeight="1" thickBot="1" x14ac:dyDescent="0.25">
      <c r="A6" s="1386" t="s">
        <v>232</v>
      </c>
      <c r="B6" s="1388" t="s">
        <v>932</v>
      </c>
      <c r="C6" s="1388"/>
      <c r="D6" s="1388"/>
      <c r="E6" s="1388"/>
      <c r="F6" s="1388"/>
      <c r="G6" s="1388"/>
      <c r="H6" s="1388"/>
      <c r="I6" s="1388"/>
      <c r="J6" s="1388"/>
      <c r="K6" s="1389" t="s">
        <v>78</v>
      </c>
    </row>
    <row r="7" spans="1:241" ht="37.5" customHeight="1" thickTop="1" x14ac:dyDescent="0.2">
      <c r="A7" s="1387"/>
      <c r="B7" s="93" t="s">
        <v>404</v>
      </c>
      <c r="C7" s="145" t="s">
        <v>201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241" ht="24.95" customHeight="1" thickBot="1" x14ac:dyDescent="0.25">
      <c r="A8" s="819" t="s">
        <v>220</v>
      </c>
      <c r="B8" s="186">
        <f t="shared" ref="B8:B15" si="0">SUM(C8:J8)</f>
        <v>64</v>
      </c>
      <c r="C8" s="187">
        <v>0</v>
      </c>
      <c r="D8" s="187">
        <v>1</v>
      </c>
      <c r="E8" s="187">
        <v>12</v>
      </c>
      <c r="F8" s="187">
        <v>17</v>
      </c>
      <c r="G8" s="187">
        <v>23</v>
      </c>
      <c r="H8" s="187">
        <v>7</v>
      </c>
      <c r="I8" s="187">
        <v>3</v>
      </c>
      <c r="J8" s="187">
        <v>1</v>
      </c>
      <c r="K8" s="769" t="s">
        <v>221</v>
      </c>
    </row>
    <row r="9" spans="1:241" ht="24.95" customHeight="1" thickTop="1" thickBot="1" x14ac:dyDescent="0.25">
      <c r="A9" s="776" t="s">
        <v>828</v>
      </c>
      <c r="B9" s="190">
        <f t="shared" si="0"/>
        <v>0</v>
      </c>
      <c r="C9" s="191">
        <v>0</v>
      </c>
      <c r="D9" s="191">
        <v>0</v>
      </c>
      <c r="E9" s="191">
        <v>0</v>
      </c>
      <c r="F9" s="191">
        <v>0</v>
      </c>
      <c r="G9" s="191">
        <v>0</v>
      </c>
      <c r="H9" s="191">
        <v>0</v>
      </c>
      <c r="I9" s="191">
        <v>0</v>
      </c>
      <c r="J9" s="191">
        <v>0</v>
      </c>
      <c r="K9" s="771" t="s">
        <v>233</v>
      </c>
    </row>
    <row r="10" spans="1:241" ht="24.95" customHeight="1" thickTop="1" thickBot="1" x14ac:dyDescent="0.25">
      <c r="A10" s="820" t="s">
        <v>79</v>
      </c>
      <c r="B10" s="186">
        <f t="shared" si="0"/>
        <v>164</v>
      </c>
      <c r="C10" s="187">
        <v>0</v>
      </c>
      <c r="D10" s="187">
        <v>4</v>
      </c>
      <c r="E10" s="187">
        <v>14</v>
      </c>
      <c r="F10" s="187">
        <v>34</v>
      </c>
      <c r="G10" s="187">
        <v>58</v>
      </c>
      <c r="H10" s="187">
        <v>35</v>
      </c>
      <c r="I10" s="187">
        <v>19</v>
      </c>
      <c r="J10" s="187">
        <v>0</v>
      </c>
      <c r="K10" s="769" t="s">
        <v>234</v>
      </c>
    </row>
    <row r="11" spans="1:241" ht="24.95" customHeight="1" thickTop="1" thickBot="1" x14ac:dyDescent="0.25">
      <c r="A11" s="776" t="s">
        <v>80</v>
      </c>
      <c r="B11" s="190">
        <f t="shared" si="0"/>
        <v>358</v>
      </c>
      <c r="C11" s="191">
        <v>0</v>
      </c>
      <c r="D11" s="191">
        <v>2</v>
      </c>
      <c r="E11" s="191">
        <v>21</v>
      </c>
      <c r="F11" s="191">
        <v>70</v>
      </c>
      <c r="G11" s="191">
        <v>100</v>
      </c>
      <c r="H11" s="191">
        <v>84</v>
      </c>
      <c r="I11" s="191">
        <v>69</v>
      </c>
      <c r="J11" s="191">
        <v>12</v>
      </c>
      <c r="K11" s="771" t="s">
        <v>235</v>
      </c>
    </row>
    <row r="12" spans="1:241" ht="24.95" customHeight="1" thickTop="1" thickBot="1" x14ac:dyDescent="0.25">
      <c r="A12" s="820" t="s">
        <v>81</v>
      </c>
      <c r="B12" s="186">
        <f t="shared" si="0"/>
        <v>2880</v>
      </c>
      <c r="C12" s="187">
        <v>1</v>
      </c>
      <c r="D12" s="187">
        <v>5</v>
      </c>
      <c r="E12" s="187">
        <v>126</v>
      </c>
      <c r="F12" s="187">
        <v>443</v>
      </c>
      <c r="G12" s="187">
        <v>830</v>
      </c>
      <c r="H12" s="187">
        <v>900</v>
      </c>
      <c r="I12" s="187">
        <v>539</v>
      </c>
      <c r="J12" s="187">
        <v>36</v>
      </c>
      <c r="K12" s="769" t="s">
        <v>223</v>
      </c>
    </row>
    <row r="13" spans="1:241" ht="24.95" customHeight="1" thickTop="1" thickBot="1" x14ac:dyDescent="0.25">
      <c r="A13" s="776" t="s">
        <v>224</v>
      </c>
      <c r="B13" s="190">
        <f t="shared" si="0"/>
        <v>166</v>
      </c>
      <c r="C13" s="191">
        <v>0</v>
      </c>
      <c r="D13" s="191">
        <v>1</v>
      </c>
      <c r="E13" s="191">
        <v>20</v>
      </c>
      <c r="F13" s="191">
        <v>43</v>
      </c>
      <c r="G13" s="191">
        <v>44</v>
      </c>
      <c r="H13" s="191">
        <v>44</v>
      </c>
      <c r="I13" s="191">
        <v>14</v>
      </c>
      <c r="J13" s="191">
        <v>0</v>
      </c>
      <c r="K13" s="771" t="s">
        <v>225</v>
      </c>
    </row>
    <row r="14" spans="1:241" ht="24.95" customHeight="1" thickTop="1" thickBot="1" x14ac:dyDescent="0.25">
      <c r="A14" s="820" t="s">
        <v>933</v>
      </c>
      <c r="B14" s="186">
        <f t="shared" si="0"/>
        <v>2718</v>
      </c>
      <c r="C14" s="187">
        <v>0</v>
      </c>
      <c r="D14" s="187">
        <v>10</v>
      </c>
      <c r="E14" s="187">
        <v>209</v>
      </c>
      <c r="F14" s="187">
        <v>615</v>
      </c>
      <c r="G14" s="187">
        <v>775</v>
      </c>
      <c r="H14" s="187">
        <v>834</v>
      </c>
      <c r="I14" s="187">
        <v>275</v>
      </c>
      <c r="J14" s="187">
        <v>0</v>
      </c>
      <c r="K14" s="769" t="s">
        <v>226</v>
      </c>
    </row>
    <row r="15" spans="1:241" ht="24.95" customHeight="1" thickTop="1" x14ac:dyDescent="0.2">
      <c r="A15" s="777" t="s">
        <v>74</v>
      </c>
      <c r="B15" s="193">
        <f t="shared" si="0"/>
        <v>0</v>
      </c>
      <c r="C15" s="213"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817" t="s">
        <v>75</v>
      </c>
    </row>
    <row r="16" spans="1:241" ht="30" customHeight="1" x14ac:dyDescent="0.2">
      <c r="A16" s="571" t="s">
        <v>47</v>
      </c>
      <c r="B16" s="215">
        <f t="shared" ref="B16:I16" si="1">SUM(B8:B15)</f>
        <v>6350</v>
      </c>
      <c r="C16" s="215">
        <f t="shared" si="1"/>
        <v>1</v>
      </c>
      <c r="D16" s="215">
        <f t="shared" si="1"/>
        <v>23</v>
      </c>
      <c r="E16" s="215">
        <f t="shared" si="1"/>
        <v>402</v>
      </c>
      <c r="F16" s="215">
        <f t="shared" si="1"/>
        <v>1222</v>
      </c>
      <c r="G16" s="215">
        <f t="shared" si="1"/>
        <v>1830</v>
      </c>
      <c r="H16" s="215">
        <f t="shared" si="1"/>
        <v>1904</v>
      </c>
      <c r="I16" s="215">
        <f t="shared" si="1"/>
        <v>919</v>
      </c>
      <c r="J16" s="215">
        <f>SUM(J8:J15)</f>
        <v>49</v>
      </c>
      <c r="K16" s="834" t="s">
        <v>48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IG16"/>
  <sheetViews>
    <sheetView view="pageBreakPreview" zoomScaleNormal="100" workbookViewId="0">
      <selection activeCell="C20" sqref="C20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1.28515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323" t="s">
        <v>578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241" ht="16.5" customHeight="1" x14ac:dyDescent="0.25">
      <c r="A2" s="1324" t="s">
        <v>1013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241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241" ht="15.75" x14ac:dyDescent="0.25">
      <c r="A4" s="1309" t="s">
        <v>363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</row>
    <row r="5" spans="1:241" ht="15.75" x14ac:dyDescent="0.3">
      <c r="A5" s="328" t="s">
        <v>970</v>
      </c>
      <c r="B5" s="339"/>
      <c r="C5" s="339"/>
      <c r="D5" s="339"/>
      <c r="E5" s="339"/>
      <c r="F5" s="339"/>
      <c r="G5" s="344"/>
      <c r="H5" s="344"/>
      <c r="I5" s="339"/>
      <c r="J5" s="339"/>
      <c r="K5" s="342" t="s">
        <v>236</v>
      </c>
    </row>
    <row r="6" spans="1:241" ht="28.5" customHeight="1" thickBot="1" x14ac:dyDescent="0.25">
      <c r="A6" s="1386" t="s">
        <v>232</v>
      </c>
      <c r="B6" s="1388" t="s">
        <v>932</v>
      </c>
      <c r="C6" s="1388"/>
      <c r="D6" s="1388"/>
      <c r="E6" s="1388"/>
      <c r="F6" s="1388"/>
      <c r="G6" s="1388"/>
      <c r="H6" s="1388"/>
      <c r="I6" s="1388"/>
      <c r="J6" s="1388"/>
      <c r="K6" s="1389" t="s">
        <v>78</v>
      </c>
    </row>
    <row r="7" spans="1:241" ht="39.75" customHeight="1" thickTop="1" x14ac:dyDescent="0.2">
      <c r="A7" s="1387"/>
      <c r="B7" s="93" t="s">
        <v>404</v>
      </c>
      <c r="C7" s="145" t="s">
        <v>201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241" ht="24.95" customHeight="1" thickBot="1" x14ac:dyDescent="0.25">
      <c r="A8" s="819" t="s">
        <v>220</v>
      </c>
      <c r="B8" s="186">
        <f t="shared" ref="B8:B15" si="0">SUM(C8:J8)</f>
        <v>545</v>
      </c>
      <c r="C8" s="187">
        <v>1</v>
      </c>
      <c r="D8" s="187">
        <v>8</v>
      </c>
      <c r="E8" s="187">
        <v>31</v>
      </c>
      <c r="F8" s="187">
        <v>94</v>
      </c>
      <c r="G8" s="187">
        <v>150</v>
      </c>
      <c r="H8" s="187">
        <v>138</v>
      </c>
      <c r="I8" s="187">
        <v>104</v>
      </c>
      <c r="J8" s="187">
        <v>19</v>
      </c>
      <c r="K8" s="769" t="s">
        <v>221</v>
      </c>
    </row>
    <row r="9" spans="1:241" ht="24.95" customHeight="1" thickTop="1" thickBot="1" x14ac:dyDescent="0.25">
      <c r="A9" s="776" t="s">
        <v>828</v>
      </c>
      <c r="B9" s="190">
        <f t="shared" si="0"/>
        <v>0</v>
      </c>
      <c r="C9" s="191">
        <v>0</v>
      </c>
      <c r="D9" s="191">
        <v>0</v>
      </c>
      <c r="E9" s="191">
        <v>0</v>
      </c>
      <c r="F9" s="191">
        <v>0</v>
      </c>
      <c r="G9" s="191">
        <v>0</v>
      </c>
      <c r="H9" s="191">
        <v>0</v>
      </c>
      <c r="I9" s="191">
        <v>0</v>
      </c>
      <c r="J9" s="191">
        <v>0</v>
      </c>
      <c r="K9" s="771" t="s">
        <v>233</v>
      </c>
    </row>
    <row r="10" spans="1:241" ht="24.95" customHeight="1" thickTop="1" thickBot="1" x14ac:dyDescent="0.25">
      <c r="A10" s="820" t="s">
        <v>79</v>
      </c>
      <c r="B10" s="186">
        <f t="shared" si="0"/>
        <v>989</v>
      </c>
      <c r="C10" s="187">
        <v>2</v>
      </c>
      <c r="D10" s="187">
        <v>9</v>
      </c>
      <c r="E10" s="187">
        <v>53</v>
      </c>
      <c r="F10" s="187">
        <v>142</v>
      </c>
      <c r="G10" s="187">
        <v>297</v>
      </c>
      <c r="H10" s="187">
        <v>282</v>
      </c>
      <c r="I10" s="187">
        <v>161</v>
      </c>
      <c r="J10" s="187">
        <v>43</v>
      </c>
      <c r="K10" s="769" t="s">
        <v>234</v>
      </c>
    </row>
    <row r="11" spans="1:241" ht="24.95" customHeight="1" thickTop="1" thickBot="1" x14ac:dyDescent="0.25">
      <c r="A11" s="776" t="s">
        <v>80</v>
      </c>
      <c r="B11" s="190">
        <f t="shared" si="0"/>
        <v>1170</v>
      </c>
      <c r="C11" s="191">
        <v>1</v>
      </c>
      <c r="D11" s="191">
        <v>5</v>
      </c>
      <c r="E11" s="191">
        <v>50</v>
      </c>
      <c r="F11" s="191">
        <v>153</v>
      </c>
      <c r="G11" s="191">
        <v>284</v>
      </c>
      <c r="H11" s="191">
        <v>298</v>
      </c>
      <c r="I11" s="191">
        <v>297</v>
      </c>
      <c r="J11" s="191">
        <v>82</v>
      </c>
      <c r="K11" s="771" t="s">
        <v>235</v>
      </c>
    </row>
    <row r="12" spans="1:241" ht="24.95" customHeight="1" thickTop="1" thickBot="1" x14ac:dyDescent="0.25">
      <c r="A12" s="820" t="s">
        <v>81</v>
      </c>
      <c r="B12" s="186">
        <f t="shared" si="0"/>
        <v>6381</v>
      </c>
      <c r="C12" s="187">
        <v>2</v>
      </c>
      <c r="D12" s="187">
        <v>26</v>
      </c>
      <c r="E12" s="187">
        <v>219</v>
      </c>
      <c r="F12" s="187">
        <v>902</v>
      </c>
      <c r="G12" s="187">
        <v>1970</v>
      </c>
      <c r="H12" s="187">
        <v>1957</v>
      </c>
      <c r="I12" s="187">
        <v>1187</v>
      </c>
      <c r="J12" s="187">
        <v>118</v>
      </c>
      <c r="K12" s="769" t="s">
        <v>223</v>
      </c>
    </row>
    <row r="13" spans="1:241" ht="24.95" customHeight="1" thickTop="1" thickBot="1" x14ac:dyDescent="0.25">
      <c r="A13" s="776" t="s">
        <v>224</v>
      </c>
      <c r="B13" s="190">
        <f t="shared" si="0"/>
        <v>1498</v>
      </c>
      <c r="C13" s="191">
        <v>0</v>
      </c>
      <c r="D13" s="191">
        <v>4</v>
      </c>
      <c r="E13" s="191">
        <v>72</v>
      </c>
      <c r="F13" s="191">
        <v>308</v>
      </c>
      <c r="G13" s="191">
        <v>602</v>
      </c>
      <c r="H13" s="191">
        <v>410</v>
      </c>
      <c r="I13" s="191">
        <v>94</v>
      </c>
      <c r="J13" s="191">
        <v>8</v>
      </c>
      <c r="K13" s="771" t="s">
        <v>225</v>
      </c>
    </row>
    <row r="14" spans="1:241" ht="24.95" customHeight="1" thickTop="1" thickBot="1" x14ac:dyDescent="0.25">
      <c r="A14" s="820" t="s">
        <v>933</v>
      </c>
      <c r="B14" s="186">
        <f t="shared" si="0"/>
        <v>11136</v>
      </c>
      <c r="C14" s="187">
        <v>2</v>
      </c>
      <c r="D14" s="187">
        <v>28</v>
      </c>
      <c r="E14" s="187">
        <v>456</v>
      </c>
      <c r="F14" s="187">
        <v>2123</v>
      </c>
      <c r="G14" s="187">
        <v>4441</v>
      </c>
      <c r="H14" s="187">
        <v>3428</v>
      </c>
      <c r="I14" s="187">
        <v>658</v>
      </c>
      <c r="J14" s="187">
        <v>0</v>
      </c>
      <c r="K14" s="769" t="s">
        <v>226</v>
      </c>
    </row>
    <row r="15" spans="1:241" ht="24.95" customHeight="1" thickTop="1" x14ac:dyDescent="0.2">
      <c r="A15" s="777" t="s">
        <v>74</v>
      </c>
      <c r="B15" s="193">
        <f t="shared" si="0"/>
        <v>0</v>
      </c>
      <c r="C15" s="213"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817" t="s">
        <v>75</v>
      </c>
    </row>
    <row r="16" spans="1:241" ht="30" customHeight="1" x14ac:dyDescent="0.2">
      <c r="A16" s="571" t="s">
        <v>47</v>
      </c>
      <c r="B16" s="215">
        <f t="shared" ref="B16:I16" si="1">SUM(B8:B15)</f>
        <v>21719</v>
      </c>
      <c r="C16" s="215">
        <f t="shared" si="1"/>
        <v>8</v>
      </c>
      <c r="D16" s="215">
        <f t="shared" si="1"/>
        <v>80</v>
      </c>
      <c r="E16" s="215">
        <f t="shared" si="1"/>
        <v>881</v>
      </c>
      <c r="F16" s="215">
        <f t="shared" si="1"/>
        <v>3722</v>
      </c>
      <c r="G16" s="215">
        <f t="shared" si="1"/>
        <v>7744</v>
      </c>
      <c r="H16" s="215">
        <f t="shared" si="1"/>
        <v>6513</v>
      </c>
      <c r="I16" s="215">
        <f t="shared" si="1"/>
        <v>2501</v>
      </c>
      <c r="J16" s="215">
        <f>SUM(J8:J15)</f>
        <v>270</v>
      </c>
      <c r="K16" s="834" t="s">
        <v>48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G16"/>
  <sheetViews>
    <sheetView view="pageBreakPreview" zoomScaleNormal="100" workbookViewId="0">
      <selection activeCell="A3" sqref="A3:K3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1.140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323" t="s">
        <v>578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3"/>
    </row>
    <row r="2" spans="1:241" ht="16.5" customHeight="1" x14ac:dyDescent="0.25">
      <c r="A2" s="1324" t="s">
        <v>1013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</row>
    <row r="3" spans="1:241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09"/>
    </row>
    <row r="4" spans="1:241" ht="15.75" x14ac:dyDescent="0.25">
      <c r="A4" s="1309" t="s">
        <v>358</v>
      </c>
      <c r="B4" s="1309"/>
      <c r="C4" s="1309"/>
      <c r="D4" s="1309"/>
      <c r="E4" s="1309"/>
      <c r="F4" s="1309"/>
      <c r="G4" s="1309"/>
      <c r="H4" s="1309"/>
      <c r="I4" s="1309"/>
      <c r="J4" s="1309"/>
      <c r="K4" s="1309"/>
    </row>
    <row r="5" spans="1:241" ht="15.75" x14ac:dyDescent="0.3">
      <c r="A5" s="328" t="s">
        <v>971</v>
      </c>
      <c r="B5" s="339"/>
      <c r="C5" s="339"/>
      <c r="D5" s="339"/>
      <c r="E5" s="339"/>
      <c r="F5" s="339"/>
      <c r="G5" s="344"/>
      <c r="H5" s="344"/>
      <c r="I5" s="339"/>
      <c r="J5" s="339"/>
      <c r="K5" s="342" t="s">
        <v>237</v>
      </c>
    </row>
    <row r="6" spans="1:241" ht="28.5" customHeight="1" thickBot="1" x14ac:dyDescent="0.25">
      <c r="A6" s="1386" t="s">
        <v>232</v>
      </c>
      <c r="B6" s="1388" t="s">
        <v>932</v>
      </c>
      <c r="C6" s="1388"/>
      <c r="D6" s="1388"/>
      <c r="E6" s="1388"/>
      <c r="F6" s="1388"/>
      <c r="G6" s="1388"/>
      <c r="H6" s="1388"/>
      <c r="I6" s="1388"/>
      <c r="J6" s="1388"/>
      <c r="K6" s="1389" t="s">
        <v>78</v>
      </c>
    </row>
    <row r="7" spans="1:241" ht="39.75" customHeight="1" thickTop="1" x14ac:dyDescent="0.2">
      <c r="A7" s="1387"/>
      <c r="B7" s="93" t="s">
        <v>404</v>
      </c>
      <c r="C7" s="145" t="s">
        <v>201</v>
      </c>
      <c r="D7" s="64" t="s">
        <v>165</v>
      </c>
      <c r="E7" s="64" t="s">
        <v>72</v>
      </c>
      <c r="F7" s="64" t="s">
        <v>70</v>
      </c>
      <c r="G7" s="64" t="s">
        <v>68</v>
      </c>
      <c r="H7" s="64" t="s">
        <v>66</v>
      </c>
      <c r="I7" s="64" t="s">
        <v>64</v>
      </c>
      <c r="J7" s="146" t="s">
        <v>668</v>
      </c>
      <c r="K7" s="1390"/>
    </row>
    <row r="8" spans="1:241" ht="24.95" customHeight="1" thickBot="1" x14ac:dyDescent="0.25">
      <c r="A8" s="819" t="s">
        <v>220</v>
      </c>
      <c r="B8" s="186">
        <f t="shared" ref="B8:B15" si="0">SUM(C8:J8)</f>
        <v>609</v>
      </c>
      <c r="C8" s="187">
        <f>'B16-1'!C8+'B16-2'!C8</f>
        <v>1</v>
      </c>
      <c r="D8" s="187">
        <f>'B16-1'!D8+'B16-2'!D8</f>
        <v>9</v>
      </c>
      <c r="E8" s="187">
        <f>'B16-1'!E8+'B16-2'!E8</f>
        <v>43</v>
      </c>
      <c r="F8" s="187">
        <f>'B16-1'!F8+'B16-2'!F8</f>
        <v>111</v>
      </c>
      <c r="G8" s="187">
        <f>'B16-1'!G8+'B16-2'!G8</f>
        <v>173</v>
      </c>
      <c r="H8" s="187">
        <f>'B16-1'!H8+'B16-2'!H8</f>
        <v>145</v>
      </c>
      <c r="I8" s="187">
        <f>'B16-1'!I8+'B16-2'!I8</f>
        <v>107</v>
      </c>
      <c r="J8" s="187">
        <f>'B16-1'!J8+'B16-2'!J8</f>
        <v>20</v>
      </c>
      <c r="K8" s="769" t="s">
        <v>221</v>
      </c>
    </row>
    <row r="9" spans="1:241" ht="24.95" customHeight="1" thickTop="1" thickBot="1" x14ac:dyDescent="0.25">
      <c r="A9" s="776" t="s">
        <v>828</v>
      </c>
      <c r="B9" s="190">
        <f t="shared" si="0"/>
        <v>0</v>
      </c>
      <c r="C9" s="755">
        <f>'B16-1'!C9+'B16-2'!C9</f>
        <v>0</v>
      </c>
      <c r="D9" s="755">
        <f>'B16-1'!D9+'B16-2'!D9</f>
        <v>0</v>
      </c>
      <c r="E9" s="755">
        <f>'B16-1'!E9+'B16-2'!E9</f>
        <v>0</v>
      </c>
      <c r="F9" s="755">
        <f>'B16-1'!F9+'B16-2'!F9</f>
        <v>0</v>
      </c>
      <c r="G9" s="755">
        <f>'B16-1'!G9+'B16-2'!G9</f>
        <v>0</v>
      </c>
      <c r="H9" s="755">
        <f>'B16-1'!H9+'B16-2'!H9</f>
        <v>0</v>
      </c>
      <c r="I9" s="755">
        <f>'B16-1'!I9+'B16-2'!I9</f>
        <v>0</v>
      </c>
      <c r="J9" s="755">
        <f>'B16-1'!J9+'B16-2'!J9</f>
        <v>0</v>
      </c>
      <c r="K9" s="771" t="s">
        <v>233</v>
      </c>
    </row>
    <row r="10" spans="1:241" ht="24.95" customHeight="1" thickTop="1" thickBot="1" x14ac:dyDescent="0.25">
      <c r="A10" s="820" t="s">
        <v>79</v>
      </c>
      <c r="B10" s="186">
        <f t="shared" si="0"/>
        <v>1153</v>
      </c>
      <c r="C10" s="187">
        <f>'B16-1'!C10+'B16-2'!C10</f>
        <v>2</v>
      </c>
      <c r="D10" s="187">
        <f>'B16-1'!D10+'B16-2'!D10</f>
        <v>13</v>
      </c>
      <c r="E10" s="187">
        <f>'B16-1'!E10+'B16-2'!E10</f>
        <v>67</v>
      </c>
      <c r="F10" s="187">
        <f>'B16-1'!F10+'B16-2'!F10</f>
        <v>176</v>
      </c>
      <c r="G10" s="187">
        <f>'B16-1'!G10+'B16-2'!G10</f>
        <v>355</v>
      </c>
      <c r="H10" s="187">
        <f>'B16-1'!H10+'B16-2'!H10</f>
        <v>317</v>
      </c>
      <c r="I10" s="187">
        <f>'B16-1'!I10+'B16-2'!I10</f>
        <v>180</v>
      </c>
      <c r="J10" s="187">
        <f>'B16-1'!J10+'B16-2'!J10</f>
        <v>43</v>
      </c>
      <c r="K10" s="769" t="s">
        <v>234</v>
      </c>
    </row>
    <row r="11" spans="1:241" ht="24.95" customHeight="1" thickTop="1" thickBot="1" x14ac:dyDescent="0.25">
      <c r="A11" s="776" t="s">
        <v>80</v>
      </c>
      <c r="B11" s="190">
        <f t="shared" si="0"/>
        <v>1528</v>
      </c>
      <c r="C11" s="755">
        <f>'B16-1'!C11+'B16-2'!C11</f>
        <v>1</v>
      </c>
      <c r="D11" s="755">
        <f>'B16-1'!D11+'B16-2'!D11</f>
        <v>7</v>
      </c>
      <c r="E11" s="755">
        <f>'B16-1'!E11+'B16-2'!E11</f>
        <v>71</v>
      </c>
      <c r="F11" s="755">
        <f>'B16-1'!F11+'B16-2'!F11</f>
        <v>223</v>
      </c>
      <c r="G11" s="755">
        <f>'B16-1'!G11+'B16-2'!G11</f>
        <v>384</v>
      </c>
      <c r="H11" s="755">
        <f>'B16-1'!H11+'B16-2'!H11</f>
        <v>382</v>
      </c>
      <c r="I11" s="755">
        <f>'B16-1'!I11+'B16-2'!I11</f>
        <v>366</v>
      </c>
      <c r="J11" s="755">
        <f>'B16-1'!J11+'B16-2'!J11</f>
        <v>94</v>
      </c>
      <c r="K11" s="771" t="s">
        <v>235</v>
      </c>
    </row>
    <row r="12" spans="1:241" ht="24.95" customHeight="1" thickTop="1" thickBot="1" x14ac:dyDescent="0.25">
      <c r="A12" s="820" t="s">
        <v>81</v>
      </c>
      <c r="B12" s="186">
        <f t="shared" si="0"/>
        <v>9261</v>
      </c>
      <c r="C12" s="187">
        <f>'B16-1'!C12+'B16-2'!C12</f>
        <v>3</v>
      </c>
      <c r="D12" s="187">
        <f>'B16-1'!D12+'B16-2'!D12</f>
        <v>31</v>
      </c>
      <c r="E12" s="187">
        <f>'B16-1'!E12+'B16-2'!E12</f>
        <v>345</v>
      </c>
      <c r="F12" s="187">
        <f>'B16-1'!F12+'B16-2'!F12</f>
        <v>1345</v>
      </c>
      <c r="G12" s="187">
        <f>'B16-1'!G12+'B16-2'!G12</f>
        <v>2800</v>
      </c>
      <c r="H12" s="187">
        <f>'B16-1'!H12+'B16-2'!H12</f>
        <v>2857</v>
      </c>
      <c r="I12" s="187">
        <f>'B16-1'!I12+'B16-2'!I12</f>
        <v>1726</v>
      </c>
      <c r="J12" s="187">
        <f>'B16-1'!J12+'B16-2'!J12</f>
        <v>154</v>
      </c>
      <c r="K12" s="769" t="s">
        <v>223</v>
      </c>
    </row>
    <row r="13" spans="1:241" ht="24.95" customHeight="1" thickTop="1" thickBot="1" x14ac:dyDescent="0.25">
      <c r="A13" s="776" t="s">
        <v>224</v>
      </c>
      <c r="B13" s="190">
        <f t="shared" si="0"/>
        <v>1664</v>
      </c>
      <c r="C13" s="755">
        <f>'B16-1'!C13+'B16-2'!C13</f>
        <v>0</v>
      </c>
      <c r="D13" s="755">
        <f>'B16-1'!D13+'B16-2'!D13</f>
        <v>5</v>
      </c>
      <c r="E13" s="755">
        <f>'B16-1'!E13+'B16-2'!E13</f>
        <v>92</v>
      </c>
      <c r="F13" s="755">
        <f>'B16-1'!F13+'B16-2'!F13</f>
        <v>351</v>
      </c>
      <c r="G13" s="755">
        <f>'B16-1'!G13+'B16-2'!G13</f>
        <v>646</v>
      </c>
      <c r="H13" s="755">
        <f>'B16-1'!H13+'B16-2'!H13</f>
        <v>454</v>
      </c>
      <c r="I13" s="755">
        <f>'B16-1'!I13+'B16-2'!I13</f>
        <v>108</v>
      </c>
      <c r="J13" s="755">
        <f>'B16-1'!J13+'B16-2'!J13</f>
        <v>8</v>
      </c>
      <c r="K13" s="771" t="s">
        <v>225</v>
      </c>
    </row>
    <row r="14" spans="1:241" ht="24.95" customHeight="1" thickTop="1" thickBot="1" x14ac:dyDescent="0.25">
      <c r="A14" s="820" t="s">
        <v>933</v>
      </c>
      <c r="B14" s="186">
        <f t="shared" si="0"/>
        <v>13854</v>
      </c>
      <c r="C14" s="187">
        <f>'B16-1'!C14+'B16-2'!C14</f>
        <v>2</v>
      </c>
      <c r="D14" s="187">
        <f>'B16-1'!D14+'B16-2'!D14</f>
        <v>38</v>
      </c>
      <c r="E14" s="187">
        <f>'B16-1'!E14+'B16-2'!E14</f>
        <v>665</v>
      </c>
      <c r="F14" s="187">
        <f>'B16-1'!F14+'B16-2'!F14</f>
        <v>2738</v>
      </c>
      <c r="G14" s="187">
        <f>'B16-1'!G14+'B16-2'!G14</f>
        <v>5216</v>
      </c>
      <c r="H14" s="187">
        <f>'B16-1'!H14+'B16-2'!H14</f>
        <v>4262</v>
      </c>
      <c r="I14" s="187">
        <f>'B16-1'!I14+'B16-2'!I14</f>
        <v>933</v>
      </c>
      <c r="J14" s="187">
        <f>'B16-1'!J14+'B16-2'!J14</f>
        <v>0</v>
      </c>
      <c r="K14" s="769" t="s">
        <v>226</v>
      </c>
    </row>
    <row r="15" spans="1:241" ht="24.95" customHeight="1" thickTop="1" x14ac:dyDescent="0.2">
      <c r="A15" s="777" t="s">
        <v>74</v>
      </c>
      <c r="B15" s="193">
        <f t="shared" si="0"/>
        <v>0</v>
      </c>
      <c r="C15" s="765">
        <f>'B16-1'!C15+'B16-2'!C15</f>
        <v>0</v>
      </c>
      <c r="D15" s="765">
        <f>'B16-1'!D15+'B16-2'!D15</f>
        <v>0</v>
      </c>
      <c r="E15" s="765">
        <f>'B16-1'!E15+'B16-2'!E15</f>
        <v>0</v>
      </c>
      <c r="F15" s="765">
        <f>'B16-1'!F15+'B16-2'!F15</f>
        <v>0</v>
      </c>
      <c r="G15" s="765">
        <f>'B16-1'!G15+'B16-2'!G15</f>
        <v>0</v>
      </c>
      <c r="H15" s="765">
        <f>'B16-1'!H15+'B16-2'!H15</f>
        <v>0</v>
      </c>
      <c r="I15" s="765">
        <f>'B16-1'!I15+'B16-2'!I15</f>
        <v>0</v>
      </c>
      <c r="J15" s="765">
        <f>'B16-1'!J15+'B16-2'!J15</f>
        <v>0</v>
      </c>
      <c r="K15" s="817" t="s">
        <v>75</v>
      </c>
    </row>
    <row r="16" spans="1:241" ht="30" customHeight="1" x14ac:dyDescent="0.2">
      <c r="A16" s="571" t="s">
        <v>47</v>
      </c>
      <c r="B16" s="215">
        <f t="shared" ref="B16:I16" si="1">SUM(B8:B15)</f>
        <v>28069</v>
      </c>
      <c r="C16" s="298">
        <f t="shared" si="1"/>
        <v>9</v>
      </c>
      <c r="D16" s="298">
        <f t="shared" si="1"/>
        <v>103</v>
      </c>
      <c r="E16" s="298">
        <f t="shared" si="1"/>
        <v>1283</v>
      </c>
      <c r="F16" s="298">
        <f t="shared" si="1"/>
        <v>4944</v>
      </c>
      <c r="G16" s="298">
        <f t="shared" si="1"/>
        <v>9574</v>
      </c>
      <c r="H16" s="298">
        <f t="shared" si="1"/>
        <v>8417</v>
      </c>
      <c r="I16" s="298">
        <f t="shared" si="1"/>
        <v>3420</v>
      </c>
      <c r="J16" s="298">
        <f>SUM(J8:J15)</f>
        <v>319</v>
      </c>
      <c r="K16" s="834" t="s">
        <v>48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IG22"/>
  <sheetViews>
    <sheetView view="pageBreakPreview" zoomScaleNormal="100" zoomScaleSheetLayoutView="100" workbookViewId="0">
      <selection activeCell="O19" sqref="O19"/>
    </sheetView>
  </sheetViews>
  <sheetFormatPr defaultRowHeight="15" x14ac:dyDescent="0.25"/>
  <cols>
    <col min="1" max="1" width="35.85546875" style="16" bestFit="1" customWidth="1"/>
    <col min="2" max="2" width="9.85546875" style="16" bestFit="1" customWidth="1"/>
    <col min="3" max="10" width="9" style="16" bestFit="1" customWidth="1"/>
    <col min="11" max="11" width="29.85546875" style="16" customWidth="1"/>
    <col min="12" max="256" width="9.140625" style="107"/>
    <col min="257" max="257" width="30.7109375" style="107" customWidth="1"/>
    <col min="258" max="258" width="9.85546875" style="107" bestFit="1" customWidth="1"/>
    <col min="259" max="266" width="7.7109375" style="107" customWidth="1"/>
    <col min="267" max="267" width="30.7109375" style="107" customWidth="1"/>
    <col min="268" max="512" width="9.140625" style="107"/>
    <col min="513" max="513" width="30.7109375" style="107" customWidth="1"/>
    <col min="514" max="514" width="9.85546875" style="107" bestFit="1" customWidth="1"/>
    <col min="515" max="522" width="7.7109375" style="107" customWidth="1"/>
    <col min="523" max="523" width="30.7109375" style="107" customWidth="1"/>
    <col min="524" max="768" width="9.140625" style="107"/>
    <col min="769" max="769" width="30.7109375" style="107" customWidth="1"/>
    <col min="770" max="770" width="9.85546875" style="107" bestFit="1" customWidth="1"/>
    <col min="771" max="778" width="7.7109375" style="107" customWidth="1"/>
    <col min="779" max="779" width="30.7109375" style="107" customWidth="1"/>
    <col min="780" max="1024" width="9.140625" style="107"/>
    <col min="1025" max="1025" width="30.7109375" style="107" customWidth="1"/>
    <col min="1026" max="1026" width="9.85546875" style="107" bestFit="1" customWidth="1"/>
    <col min="1027" max="1034" width="7.7109375" style="107" customWidth="1"/>
    <col min="1035" max="1035" width="30.7109375" style="107" customWidth="1"/>
    <col min="1036" max="1280" width="9.140625" style="107"/>
    <col min="1281" max="1281" width="30.7109375" style="107" customWidth="1"/>
    <col min="1282" max="1282" width="9.85546875" style="107" bestFit="1" customWidth="1"/>
    <col min="1283" max="1290" width="7.7109375" style="107" customWidth="1"/>
    <col min="1291" max="1291" width="30.7109375" style="107" customWidth="1"/>
    <col min="1292" max="1536" width="9.140625" style="107"/>
    <col min="1537" max="1537" width="30.7109375" style="107" customWidth="1"/>
    <col min="1538" max="1538" width="9.85546875" style="107" bestFit="1" customWidth="1"/>
    <col min="1539" max="1546" width="7.7109375" style="107" customWidth="1"/>
    <col min="1547" max="1547" width="30.7109375" style="107" customWidth="1"/>
    <col min="1548" max="1792" width="9.140625" style="107"/>
    <col min="1793" max="1793" width="30.7109375" style="107" customWidth="1"/>
    <col min="1794" max="1794" width="9.85546875" style="107" bestFit="1" customWidth="1"/>
    <col min="1795" max="1802" width="7.7109375" style="107" customWidth="1"/>
    <col min="1803" max="1803" width="30.7109375" style="107" customWidth="1"/>
    <col min="1804" max="2048" width="9.140625" style="107"/>
    <col min="2049" max="2049" width="30.7109375" style="107" customWidth="1"/>
    <col min="2050" max="2050" width="9.85546875" style="107" bestFit="1" customWidth="1"/>
    <col min="2051" max="2058" width="7.7109375" style="107" customWidth="1"/>
    <col min="2059" max="2059" width="30.7109375" style="107" customWidth="1"/>
    <col min="2060" max="2304" width="9.140625" style="107"/>
    <col min="2305" max="2305" width="30.7109375" style="107" customWidth="1"/>
    <col min="2306" max="2306" width="9.85546875" style="107" bestFit="1" customWidth="1"/>
    <col min="2307" max="2314" width="7.7109375" style="107" customWidth="1"/>
    <col min="2315" max="2315" width="30.7109375" style="107" customWidth="1"/>
    <col min="2316" max="2560" width="9.140625" style="107"/>
    <col min="2561" max="2561" width="30.7109375" style="107" customWidth="1"/>
    <col min="2562" max="2562" width="9.85546875" style="107" bestFit="1" customWidth="1"/>
    <col min="2563" max="2570" width="7.7109375" style="107" customWidth="1"/>
    <col min="2571" max="2571" width="30.7109375" style="107" customWidth="1"/>
    <col min="2572" max="2816" width="9.140625" style="107"/>
    <col min="2817" max="2817" width="30.7109375" style="107" customWidth="1"/>
    <col min="2818" max="2818" width="9.85546875" style="107" bestFit="1" customWidth="1"/>
    <col min="2819" max="2826" width="7.7109375" style="107" customWidth="1"/>
    <col min="2827" max="2827" width="30.7109375" style="107" customWidth="1"/>
    <col min="2828" max="3072" width="9.140625" style="107"/>
    <col min="3073" max="3073" width="30.7109375" style="107" customWidth="1"/>
    <col min="3074" max="3074" width="9.85546875" style="107" bestFit="1" customWidth="1"/>
    <col min="3075" max="3082" width="7.7109375" style="107" customWidth="1"/>
    <col min="3083" max="3083" width="30.7109375" style="107" customWidth="1"/>
    <col min="3084" max="3328" width="9.140625" style="107"/>
    <col min="3329" max="3329" width="30.7109375" style="107" customWidth="1"/>
    <col min="3330" max="3330" width="9.85546875" style="107" bestFit="1" customWidth="1"/>
    <col min="3331" max="3338" width="7.7109375" style="107" customWidth="1"/>
    <col min="3339" max="3339" width="30.7109375" style="107" customWidth="1"/>
    <col min="3340" max="3584" width="9.140625" style="107"/>
    <col min="3585" max="3585" width="30.7109375" style="107" customWidth="1"/>
    <col min="3586" max="3586" width="9.85546875" style="107" bestFit="1" customWidth="1"/>
    <col min="3587" max="3594" width="7.7109375" style="107" customWidth="1"/>
    <col min="3595" max="3595" width="30.7109375" style="107" customWidth="1"/>
    <col min="3596" max="3840" width="9.140625" style="107"/>
    <col min="3841" max="3841" width="30.7109375" style="107" customWidth="1"/>
    <col min="3842" max="3842" width="9.85546875" style="107" bestFit="1" customWidth="1"/>
    <col min="3843" max="3850" width="7.7109375" style="107" customWidth="1"/>
    <col min="3851" max="3851" width="30.7109375" style="107" customWidth="1"/>
    <col min="3852" max="4096" width="9.140625" style="107"/>
    <col min="4097" max="4097" width="30.7109375" style="107" customWidth="1"/>
    <col min="4098" max="4098" width="9.85546875" style="107" bestFit="1" customWidth="1"/>
    <col min="4099" max="4106" width="7.7109375" style="107" customWidth="1"/>
    <col min="4107" max="4107" width="30.7109375" style="107" customWidth="1"/>
    <col min="4108" max="4352" width="9.140625" style="107"/>
    <col min="4353" max="4353" width="30.7109375" style="107" customWidth="1"/>
    <col min="4354" max="4354" width="9.85546875" style="107" bestFit="1" customWidth="1"/>
    <col min="4355" max="4362" width="7.7109375" style="107" customWidth="1"/>
    <col min="4363" max="4363" width="30.7109375" style="107" customWidth="1"/>
    <col min="4364" max="4608" width="9.140625" style="107"/>
    <col min="4609" max="4609" width="30.7109375" style="107" customWidth="1"/>
    <col min="4610" max="4610" width="9.85546875" style="107" bestFit="1" customWidth="1"/>
    <col min="4611" max="4618" width="7.7109375" style="107" customWidth="1"/>
    <col min="4619" max="4619" width="30.7109375" style="107" customWidth="1"/>
    <col min="4620" max="4864" width="9.140625" style="107"/>
    <col min="4865" max="4865" width="30.7109375" style="107" customWidth="1"/>
    <col min="4866" max="4866" width="9.85546875" style="107" bestFit="1" customWidth="1"/>
    <col min="4867" max="4874" width="7.7109375" style="107" customWidth="1"/>
    <col min="4875" max="4875" width="30.7109375" style="107" customWidth="1"/>
    <col min="4876" max="5120" width="9.140625" style="107"/>
    <col min="5121" max="5121" width="30.7109375" style="107" customWidth="1"/>
    <col min="5122" max="5122" width="9.85546875" style="107" bestFit="1" customWidth="1"/>
    <col min="5123" max="5130" width="7.7109375" style="107" customWidth="1"/>
    <col min="5131" max="5131" width="30.7109375" style="107" customWidth="1"/>
    <col min="5132" max="5376" width="9.140625" style="107"/>
    <col min="5377" max="5377" width="30.7109375" style="107" customWidth="1"/>
    <col min="5378" max="5378" width="9.85546875" style="107" bestFit="1" customWidth="1"/>
    <col min="5379" max="5386" width="7.7109375" style="107" customWidth="1"/>
    <col min="5387" max="5387" width="30.7109375" style="107" customWidth="1"/>
    <col min="5388" max="5632" width="9.140625" style="107"/>
    <col min="5633" max="5633" width="30.7109375" style="107" customWidth="1"/>
    <col min="5634" max="5634" width="9.85546875" style="107" bestFit="1" customWidth="1"/>
    <col min="5635" max="5642" width="7.7109375" style="107" customWidth="1"/>
    <col min="5643" max="5643" width="30.7109375" style="107" customWidth="1"/>
    <col min="5644" max="5888" width="9.140625" style="107"/>
    <col min="5889" max="5889" width="30.7109375" style="107" customWidth="1"/>
    <col min="5890" max="5890" width="9.85546875" style="107" bestFit="1" customWidth="1"/>
    <col min="5891" max="5898" width="7.7109375" style="107" customWidth="1"/>
    <col min="5899" max="5899" width="30.7109375" style="107" customWidth="1"/>
    <col min="5900" max="6144" width="9.140625" style="107"/>
    <col min="6145" max="6145" width="30.7109375" style="107" customWidth="1"/>
    <col min="6146" max="6146" width="9.85546875" style="107" bestFit="1" customWidth="1"/>
    <col min="6147" max="6154" width="7.7109375" style="107" customWidth="1"/>
    <col min="6155" max="6155" width="30.7109375" style="107" customWidth="1"/>
    <col min="6156" max="6400" width="9.140625" style="107"/>
    <col min="6401" max="6401" width="30.7109375" style="107" customWidth="1"/>
    <col min="6402" max="6402" width="9.85546875" style="107" bestFit="1" customWidth="1"/>
    <col min="6403" max="6410" width="7.7109375" style="107" customWidth="1"/>
    <col min="6411" max="6411" width="30.7109375" style="107" customWidth="1"/>
    <col min="6412" max="6656" width="9.140625" style="107"/>
    <col min="6657" max="6657" width="30.7109375" style="107" customWidth="1"/>
    <col min="6658" max="6658" width="9.85546875" style="107" bestFit="1" customWidth="1"/>
    <col min="6659" max="6666" width="7.7109375" style="107" customWidth="1"/>
    <col min="6667" max="6667" width="30.7109375" style="107" customWidth="1"/>
    <col min="6668" max="6912" width="9.140625" style="107"/>
    <col min="6913" max="6913" width="30.7109375" style="107" customWidth="1"/>
    <col min="6914" max="6914" width="9.85546875" style="107" bestFit="1" customWidth="1"/>
    <col min="6915" max="6922" width="7.7109375" style="107" customWidth="1"/>
    <col min="6923" max="6923" width="30.7109375" style="107" customWidth="1"/>
    <col min="6924" max="7168" width="9.140625" style="107"/>
    <col min="7169" max="7169" width="30.7109375" style="107" customWidth="1"/>
    <col min="7170" max="7170" width="9.85546875" style="107" bestFit="1" customWidth="1"/>
    <col min="7171" max="7178" width="7.7109375" style="107" customWidth="1"/>
    <col min="7179" max="7179" width="30.7109375" style="107" customWidth="1"/>
    <col min="7180" max="7424" width="9.140625" style="107"/>
    <col min="7425" max="7425" width="30.7109375" style="107" customWidth="1"/>
    <col min="7426" max="7426" width="9.85546875" style="107" bestFit="1" customWidth="1"/>
    <col min="7427" max="7434" width="7.7109375" style="107" customWidth="1"/>
    <col min="7435" max="7435" width="30.7109375" style="107" customWidth="1"/>
    <col min="7436" max="7680" width="9.140625" style="107"/>
    <col min="7681" max="7681" width="30.7109375" style="107" customWidth="1"/>
    <col min="7682" max="7682" width="9.85546875" style="107" bestFit="1" customWidth="1"/>
    <col min="7683" max="7690" width="7.7109375" style="107" customWidth="1"/>
    <col min="7691" max="7691" width="30.7109375" style="107" customWidth="1"/>
    <col min="7692" max="7936" width="9.140625" style="107"/>
    <col min="7937" max="7937" width="30.7109375" style="107" customWidth="1"/>
    <col min="7938" max="7938" width="9.85546875" style="107" bestFit="1" customWidth="1"/>
    <col min="7939" max="7946" width="7.7109375" style="107" customWidth="1"/>
    <col min="7947" max="7947" width="30.7109375" style="107" customWidth="1"/>
    <col min="7948" max="8192" width="9.140625" style="107"/>
    <col min="8193" max="8193" width="30.7109375" style="107" customWidth="1"/>
    <col min="8194" max="8194" width="9.85546875" style="107" bestFit="1" customWidth="1"/>
    <col min="8195" max="8202" width="7.7109375" style="107" customWidth="1"/>
    <col min="8203" max="8203" width="30.7109375" style="107" customWidth="1"/>
    <col min="8204" max="8448" width="9.140625" style="107"/>
    <col min="8449" max="8449" width="30.7109375" style="107" customWidth="1"/>
    <col min="8450" max="8450" width="9.85546875" style="107" bestFit="1" customWidth="1"/>
    <col min="8451" max="8458" width="7.7109375" style="107" customWidth="1"/>
    <col min="8459" max="8459" width="30.7109375" style="107" customWidth="1"/>
    <col min="8460" max="8704" width="9.140625" style="107"/>
    <col min="8705" max="8705" width="30.7109375" style="107" customWidth="1"/>
    <col min="8706" max="8706" width="9.85546875" style="107" bestFit="1" customWidth="1"/>
    <col min="8707" max="8714" width="7.7109375" style="107" customWidth="1"/>
    <col min="8715" max="8715" width="30.7109375" style="107" customWidth="1"/>
    <col min="8716" max="8960" width="9.140625" style="107"/>
    <col min="8961" max="8961" width="30.7109375" style="107" customWidth="1"/>
    <col min="8962" max="8962" width="9.85546875" style="107" bestFit="1" customWidth="1"/>
    <col min="8963" max="8970" width="7.7109375" style="107" customWidth="1"/>
    <col min="8971" max="8971" width="30.7109375" style="107" customWidth="1"/>
    <col min="8972" max="9216" width="9.140625" style="107"/>
    <col min="9217" max="9217" width="30.7109375" style="107" customWidth="1"/>
    <col min="9218" max="9218" width="9.85546875" style="107" bestFit="1" customWidth="1"/>
    <col min="9219" max="9226" width="7.7109375" style="107" customWidth="1"/>
    <col min="9227" max="9227" width="30.7109375" style="107" customWidth="1"/>
    <col min="9228" max="9472" width="9.140625" style="107"/>
    <col min="9473" max="9473" width="30.7109375" style="107" customWidth="1"/>
    <col min="9474" max="9474" width="9.85546875" style="107" bestFit="1" customWidth="1"/>
    <col min="9475" max="9482" width="7.7109375" style="107" customWidth="1"/>
    <col min="9483" max="9483" width="30.7109375" style="107" customWidth="1"/>
    <col min="9484" max="9728" width="9.140625" style="107"/>
    <col min="9729" max="9729" width="30.7109375" style="107" customWidth="1"/>
    <col min="9730" max="9730" width="9.85546875" style="107" bestFit="1" customWidth="1"/>
    <col min="9731" max="9738" width="7.7109375" style="107" customWidth="1"/>
    <col min="9739" max="9739" width="30.7109375" style="107" customWidth="1"/>
    <col min="9740" max="9984" width="9.140625" style="107"/>
    <col min="9985" max="9985" width="30.7109375" style="107" customWidth="1"/>
    <col min="9986" max="9986" width="9.85546875" style="107" bestFit="1" customWidth="1"/>
    <col min="9987" max="9994" width="7.7109375" style="107" customWidth="1"/>
    <col min="9995" max="9995" width="30.7109375" style="107" customWidth="1"/>
    <col min="9996" max="10240" width="9.140625" style="107"/>
    <col min="10241" max="10241" width="30.7109375" style="107" customWidth="1"/>
    <col min="10242" max="10242" width="9.85546875" style="107" bestFit="1" customWidth="1"/>
    <col min="10243" max="10250" width="7.7109375" style="107" customWidth="1"/>
    <col min="10251" max="10251" width="30.7109375" style="107" customWidth="1"/>
    <col min="10252" max="10496" width="9.140625" style="107"/>
    <col min="10497" max="10497" width="30.7109375" style="107" customWidth="1"/>
    <col min="10498" max="10498" width="9.85546875" style="107" bestFit="1" customWidth="1"/>
    <col min="10499" max="10506" width="7.7109375" style="107" customWidth="1"/>
    <col min="10507" max="10507" width="30.7109375" style="107" customWidth="1"/>
    <col min="10508" max="10752" width="9.140625" style="107"/>
    <col min="10753" max="10753" width="30.7109375" style="107" customWidth="1"/>
    <col min="10754" max="10754" width="9.85546875" style="107" bestFit="1" customWidth="1"/>
    <col min="10755" max="10762" width="7.7109375" style="107" customWidth="1"/>
    <col min="10763" max="10763" width="30.7109375" style="107" customWidth="1"/>
    <col min="10764" max="11008" width="9.140625" style="107"/>
    <col min="11009" max="11009" width="30.7109375" style="107" customWidth="1"/>
    <col min="11010" max="11010" width="9.85546875" style="107" bestFit="1" customWidth="1"/>
    <col min="11011" max="11018" width="7.7109375" style="107" customWidth="1"/>
    <col min="11019" max="11019" width="30.7109375" style="107" customWidth="1"/>
    <col min="11020" max="11264" width="9.140625" style="107"/>
    <col min="11265" max="11265" width="30.7109375" style="107" customWidth="1"/>
    <col min="11266" max="11266" width="9.85546875" style="107" bestFit="1" customWidth="1"/>
    <col min="11267" max="11274" width="7.7109375" style="107" customWidth="1"/>
    <col min="11275" max="11275" width="30.7109375" style="107" customWidth="1"/>
    <col min="11276" max="11520" width="9.140625" style="107"/>
    <col min="11521" max="11521" width="30.7109375" style="107" customWidth="1"/>
    <col min="11522" max="11522" width="9.85546875" style="107" bestFit="1" customWidth="1"/>
    <col min="11523" max="11530" width="7.7109375" style="107" customWidth="1"/>
    <col min="11531" max="11531" width="30.7109375" style="107" customWidth="1"/>
    <col min="11532" max="11776" width="9.140625" style="107"/>
    <col min="11777" max="11777" width="30.7109375" style="107" customWidth="1"/>
    <col min="11778" max="11778" width="9.85546875" style="107" bestFit="1" customWidth="1"/>
    <col min="11779" max="11786" width="7.7109375" style="107" customWidth="1"/>
    <col min="11787" max="11787" width="30.7109375" style="107" customWidth="1"/>
    <col min="11788" max="12032" width="9.140625" style="107"/>
    <col min="12033" max="12033" width="30.7109375" style="107" customWidth="1"/>
    <col min="12034" max="12034" width="9.85546875" style="107" bestFit="1" customWidth="1"/>
    <col min="12035" max="12042" width="7.7109375" style="107" customWidth="1"/>
    <col min="12043" max="12043" width="30.7109375" style="107" customWidth="1"/>
    <col min="12044" max="12288" width="9.140625" style="107"/>
    <col min="12289" max="12289" width="30.7109375" style="107" customWidth="1"/>
    <col min="12290" max="12290" width="9.85546875" style="107" bestFit="1" customWidth="1"/>
    <col min="12291" max="12298" width="7.7109375" style="107" customWidth="1"/>
    <col min="12299" max="12299" width="30.7109375" style="107" customWidth="1"/>
    <col min="12300" max="12544" width="9.140625" style="107"/>
    <col min="12545" max="12545" width="30.7109375" style="107" customWidth="1"/>
    <col min="12546" max="12546" width="9.85546875" style="107" bestFit="1" customWidth="1"/>
    <col min="12547" max="12554" width="7.7109375" style="107" customWidth="1"/>
    <col min="12555" max="12555" width="30.7109375" style="107" customWidth="1"/>
    <col min="12556" max="12800" width="9.140625" style="107"/>
    <col min="12801" max="12801" width="30.7109375" style="107" customWidth="1"/>
    <col min="12802" max="12802" width="9.85546875" style="107" bestFit="1" customWidth="1"/>
    <col min="12803" max="12810" width="7.7109375" style="107" customWidth="1"/>
    <col min="12811" max="12811" width="30.7109375" style="107" customWidth="1"/>
    <col min="12812" max="13056" width="9.140625" style="107"/>
    <col min="13057" max="13057" width="30.7109375" style="107" customWidth="1"/>
    <col min="13058" max="13058" width="9.85546875" style="107" bestFit="1" customWidth="1"/>
    <col min="13059" max="13066" width="7.7109375" style="107" customWidth="1"/>
    <col min="13067" max="13067" width="30.7109375" style="107" customWidth="1"/>
    <col min="13068" max="13312" width="9.140625" style="107"/>
    <col min="13313" max="13313" width="30.7109375" style="107" customWidth="1"/>
    <col min="13314" max="13314" width="9.85546875" style="107" bestFit="1" customWidth="1"/>
    <col min="13315" max="13322" width="7.7109375" style="107" customWidth="1"/>
    <col min="13323" max="13323" width="30.7109375" style="107" customWidth="1"/>
    <col min="13324" max="13568" width="9.140625" style="107"/>
    <col min="13569" max="13569" width="30.7109375" style="107" customWidth="1"/>
    <col min="13570" max="13570" width="9.85546875" style="107" bestFit="1" customWidth="1"/>
    <col min="13571" max="13578" width="7.7109375" style="107" customWidth="1"/>
    <col min="13579" max="13579" width="30.7109375" style="107" customWidth="1"/>
    <col min="13580" max="13824" width="9.140625" style="107"/>
    <col min="13825" max="13825" width="30.7109375" style="107" customWidth="1"/>
    <col min="13826" max="13826" width="9.85546875" style="107" bestFit="1" customWidth="1"/>
    <col min="13827" max="13834" width="7.7109375" style="107" customWidth="1"/>
    <col min="13835" max="13835" width="30.7109375" style="107" customWidth="1"/>
    <col min="13836" max="14080" width="9.140625" style="107"/>
    <col min="14081" max="14081" width="30.7109375" style="107" customWidth="1"/>
    <col min="14082" max="14082" width="9.85546875" style="107" bestFit="1" customWidth="1"/>
    <col min="14083" max="14090" width="7.7109375" style="107" customWidth="1"/>
    <col min="14091" max="14091" width="30.7109375" style="107" customWidth="1"/>
    <col min="14092" max="14336" width="9.140625" style="107"/>
    <col min="14337" max="14337" width="30.7109375" style="107" customWidth="1"/>
    <col min="14338" max="14338" width="9.85546875" style="107" bestFit="1" customWidth="1"/>
    <col min="14339" max="14346" width="7.7109375" style="107" customWidth="1"/>
    <col min="14347" max="14347" width="30.7109375" style="107" customWidth="1"/>
    <col min="14348" max="14592" width="9.140625" style="107"/>
    <col min="14593" max="14593" width="30.7109375" style="107" customWidth="1"/>
    <col min="14594" max="14594" width="9.85546875" style="107" bestFit="1" customWidth="1"/>
    <col min="14595" max="14602" width="7.7109375" style="107" customWidth="1"/>
    <col min="14603" max="14603" width="30.7109375" style="107" customWidth="1"/>
    <col min="14604" max="14848" width="9.140625" style="107"/>
    <col min="14849" max="14849" width="30.7109375" style="107" customWidth="1"/>
    <col min="14850" max="14850" width="9.85546875" style="107" bestFit="1" customWidth="1"/>
    <col min="14851" max="14858" width="7.7109375" style="107" customWidth="1"/>
    <col min="14859" max="14859" width="30.7109375" style="107" customWidth="1"/>
    <col min="14860" max="15104" width="9.140625" style="107"/>
    <col min="15105" max="15105" width="30.7109375" style="107" customWidth="1"/>
    <col min="15106" max="15106" width="9.85546875" style="107" bestFit="1" customWidth="1"/>
    <col min="15107" max="15114" width="7.7109375" style="107" customWidth="1"/>
    <col min="15115" max="15115" width="30.7109375" style="107" customWidth="1"/>
    <col min="15116" max="15360" width="9.140625" style="107"/>
    <col min="15361" max="15361" width="30.7109375" style="107" customWidth="1"/>
    <col min="15362" max="15362" width="9.85546875" style="107" bestFit="1" customWidth="1"/>
    <col min="15363" max="15370" width="7.7109375" style="107" customWidth="1"/>
    <col min="15371" max="15371" width="30.7109375" style="107" customWidth="1"/>
    <col min="15372" max="15616" width="9.140625" style="107"/>
    <col min="15617" max="15617" width="30.7109375" style="107" customWidth="1"/>
    <col min="15618" max="15618" width="9.85546875" style="107" bestFit="1" customWidth="1"/>
    <col min="15619" max="15626" width="7.7109375" style="107" customWidth="1"/>
    <col min="15627" max="15627" width="30.7109375" style="107" customWidth="1"/>
    <col min="15628" max="15872" width="9.140625" style="107"/>
    <col min="15873" max="15873" width="30.7109375" style="107" customWidth="1"/>
    <col min="15874" max="15874" width="9.85546875" style="107" bestFit="1" customWidth="1"/>
    <col min="15875" max="15882" width="7.7109375" style="107" customWidth="1"/>
    <col min="15883" max="15883" width="30.7109375" style="107" customWidth="1"/>
    <col min="15884" max="16128" width="9.140625" style="107"/>
    <col min="16129" max="16129" width="30.7109375" style="107" customWidth="1"/>
    <col min="16130" max="16130" width="9.85546875" style="107" bestFit="1" customWidth="1"/>
    <col min="16131" max="16138" width="7.7109375" style="107" customWidth="1"/>
    <col min="16139" max="16139" width="30.7109375" style="107" customWidth="1"/>
    <col min="16140" max="16384" width="9.140625" style="107"/>
  </cols>
  <sheetData>
    <row r="1" spans="1:15" ht="23.25" x14ac:dyDescent="0.2">
      <c r="A1" s="1242" t="s">
        <v>988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5" ht="20.25" customHeight="1" x14ac:dyDescent="0.2">
      <c r="A2" s="1243" t="s">
        <v>1014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</row>
    <row r="3" spans="1:15" ht="20.25" customHeight="1" x14ac:dyDescent="0.2">
      <c r="A3" s="1244">
        <v>2018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5" s="1000" customFormat="1" ht="27.75" customHeight="1" x14ac:dyDescent="0.25">
      <c r="A4" s="1004" t="s">
        <v>238</v>
      </c>
      <c r="B4" s="998"/>
      <c r="C4" s="998"/>
      <c r="D4" s="998"/>
      <c r="E4" s="998"/>
      <c r="F4" s="998"/>
      <c r="G4" s="998"/>
      <c r="H4" s="998"/>
      <c r="I4" s="998"/>
      <c r="J4" s="998"/>
      <c r="K4" s="1011" t="s">
        <v>239</v>
      </c>
    </row>
    <row r="5" spans="1:15" s="45" customFormat="1" ht="30" customHeight="1" x14ac:dyDescent="0.2">
      <c r="A5" s="1401" t="s">
        <v>931</v>
      </c>
      <c r="B5" s="1403" t="s">
        <v>837</v>
      </c>
      <c r="C5" s="1403"/>
      <c r="D5" s="1403"/>
      <c r="E5" s="1404" t="s">
        <v>836</v>
      </c>
      <c r="F5" s="1404"/>
      <c r="G5" s="1404"/>
      <c r="H5" s="1404" t="s">
        <v>816</v>
      </c>
      <c r="I5" s="1404"/>
      <c r="J5" s="1404"/>
      <c r="K5" s="1405" t="s">
        <v>835</v>
      </c>
    </row>
    <row r="6" spans="1:15" s="45" customFormat="1" ht="30" customHeight="1" x14ac:dyDescent="0.2">
      <c r="A6" s="1402"/>
      <c r="B6" s="303" t="s">
        <v>403</v>
      </c>
      <c r="C6" s="511" t="s">
        <v>777</v>
      </c>
      <c r="D6" s="511" t="s">
        <v>776</v>
      </c>
      <c r="E6" s="510" t="s">
        <v>404</v>
      </c>
      <c r="F6" s="511" t="s">
        <v>777</v>
      </c>
      <c r="G6" s="511" t="s">
        <v>776</v>
      </c>
      <c r="H6" s="510" t="s">
        <v>404</v>
      </c>
      <c r="I6" s="511" t="s">
        <v>777</v>
      </c>
      <c r="J6" s="511" t="s">
        <v>776</v>
      </c>
      <c r="K6" s="1406"/>
    </row>
    <row r="7" spans="1:15" s="45" customFormat="1" ht="23.25" customHeight="1" x14ac:dyDescent="0.2">
      <c r="A7" s="347" t="s">
        <v>834</v>
      </c>
      <c r="B7" s="579">
        <f>D7+C7</f>
        <v>68</v>
      </c>
      <c r="C7" s="582">
        <f>I7+F7</f>
        <v>35</v>
      </c>
      <c r="D7" s="582">
        <f>J7+G7</f>
        <v>33</v>
      </c>
      <c r="E7" s="579">
        <f>G7+F7</f>
        <v>43</v>
      </c>
      <c r="F7" s="952">
        <v>23</v>
      </c>
      <c r="G7" s="952">
        <v>20</v>
      </c>
      <c r="H7" s="579">
        <f>J7+I7</f>
        <v>25</v>
      </c>
      <c r="I7" s="952">
        <v>12</v>
      </c>
      <c r="J7" s="952">
        <v>13</v>
      </c>
      <c r="K7" s="574" t="s">
        <v>1042</v>
      </c>
    </row>
    <row r="8" spans="1:15" s="45" customFormat="1" ht="23.25" customHeight="1" thickBot="1" x14ac:dyDescent="0.25">
      <c r="A8" s="348" t="s">
        <v>460</v>
      </c>
      <c r="B8" s="580">
        <f t="shared" ref="B8:B17" si="0">D8+C8</f>
        <v>240</v>
      </c>
      <c r="C8" s="583">
        <f t="shared" ref="C8:C17" si="1">I8+F8</f>
        <v>133</v>
      </c>
      <c r="D8" s="583">
        <f t="shared" ref="D8:D17" si="2">J8+G8</f>
        <v>107</v>
      </c>
      <c r="E8" s="580">
        <f t="shared" ref="E8:E17" si="3">G8+F8</f>
        <v>151</v>
      </c>
      <c r="F8" s="953">
        <v>84</v>
      </c>
      <c r="G8" s="953">
        <v>67</v>
      </c>
      <c r="H8" s="580">
        <f t="shared" ref="H8:H17" si="4">J8+I8</f>
        <v>89</v>
      </c>
      <c r="I8" s="953">
        <v>49</v>
      </c>
      <c r="J8" s="953">
        <v>40</v>
      </c>
      <c r="K8" s="737" t="s">
        <v>460</v>
      </c>
    </row>
    <row r="9" spans="1:15" ht="23.25" customHeight="1" thickTop="1" thickBot="1" x14ac:dyDescent="0.25">
      <c r="A9" s="154" t="s">
        <v>240</v>
      </c>
      <c r="B9" s="579">
        <f t="shared" si="0"/>
        <v>387</v>
      </c>
      <c r="C9" s="582">
        <f t="shared" si="1"/>
        <v>200</v>
      </c>
      <c r="D9" s="582">
        <f t="shared" si="2"/>
        <v>187</v>
      </c>
      <c r="E9" s="579">
        <f t="shared" si="3"/>
        <v>244</v>
      </c>
      <c r="F9" s="195">
        <v>134</v>
      </c>
      <c r="G9" s="195">
        <v>110</v>
      </c>
      <c r="H9" s="579">
        <f t="shared" si="4"/>
        <v>143</v>
      </c>
      <c r="I9" s="195">
        <v>66</v>
      </c>
      <c r="J9" s="195">
        <v>77</v>
      </c>
      <c r="K9" s="722" t="s">
        <v>241</v>
      </c>
    </row>
    <row r="10" spans="1:15" ht="23.25" customHeight="1" thickTop="1" x14ac:dyDescent="0.2">
      <c r="A10" s="369" t="s">
        <v>242</v>
      </c>
      <c r="B10" s="584">
        <f t="shared" si="0"/>
        <v>1833</v>
      </c>
      <c r="C10" s="767">
        <f t="shared" si="1"/>
        <v>1006</v>
      </c>
      <c r="D10" s="767">
        <f t="shared" si="2"/>
        <v>827</v>
      </c>
      <c r="E10" s="584">
        <f t="shared" si="3"/>
        <v>1179</v>
      </c>
      <c r="F10" s="385">
        <v>650</v>
      </c>
      <c r="G10" s="385">
        <v>529</v>
      </c>
      <c r="H10" s="584">
        <f t="shared" si="4"/>
        <v>654</v>
      </c>
      <c r="I10" s="221">
        <v>356</v>
      </c>
      <c r="J10" s="221">
        <v>298</v>
      </c>
      <c r="K10" s="734" t="s">
        <v>243</v>
      </c>
    </row>
    <row r="11" spans="1:15" ht="26.25" customHeight="1" x14ac:dyDescent="0.2">
      <c r="A11" s="906" t="s">
        <v>753</v>
      </c>
      <c r="B11" s="581">
        <f t="shared" ref="B11:I11" si="5">SUM(B7:B10)</f>
        <v>2528</v>
      </c>
      <c r="C11" s="585">
        <f t="shared" si="5"/>
        <v>1374</v>
      </c>
      <c r="D11" s="585">
        <f t="shared" si="5"/>
        <v>1154</v>
      </c>
      <c r="E11" s="581">
        <f t="shared" si="5"/>
        <v>1617</v>
      </c>
      <c r="F11" s="954">
        <f t="shared" si="5"/>
        <v>891</v>
      </c>
      <c r="G11" s="955">
        <f t="shared" si="5"/>
        <v>726</v>
      </c>
      <c r="H11" s="581">
        <f t="shared" si="5"/>
        <v>911</v>
      </c>
      <c r="I11" s="954">
        <f t="shared" si="5"/>
        <v>483</v>
      </c>
      <c r="J11" s="954">
        <f>SUM(J7:J10)</f>
        <v>428</v>
      </c>
      <c r="K11" s="575" t="s">
        <v>1043</v>
      </c>
    </row>
    <row r="12" spans="1:15" ht="23.25" customHeight="1" thickBot="1" x14ac:dyDescent="0.25">
      <c r="A12" s="368" t="s">
        <v>244</v>
      </c>
      <c r="B12" s="580">
        <f t="shared" si="0"/>
        <v>5244</v>
      </c>
      <c r="C12" s="583">
        <f t="shared" si="1"/>
        <v>2877</v>
      </c>
      <c r="D12" s="583">
        <f t="shared" si="2"/>
        <v>2367</v>
      </c>
      <c r="E12" s="580">
        <f t="shared" si="3"/>
        <v>3500</v>
      </c>
      <c r="F12" s="272">
        <v>1918</v>
      </c>
      <c r="G12" s="272">
        <v>1582</v>
      </c>
      <c r="H12" s="580">
        <f t="shared" si="4"/>
        <v>1744</v>
      </c>
      <c r="I12" s="272">
        <v>959</v>
      </c>
      <c r="J12" s="272">
        <v>785</v>
      </c>
      <c r="K12" s="733" t="s">
        <v>245</v>
      </c>
    </row>
    <row r="13" spans="1:15" ht="23.25" customHeight="1" thickTop="1" thickBot="1" x14ac:dyDescent="0.25">
      <c r="A13" s="367" t="s">
        <v>461</v>
      </c>
      <c r="B13" s="579">
        <f t="shared" si="0"/>
        <v>13726</v>
      </c>
      <c r="C13" s="582">
        <f t="shared" si="1"/>
        <v>6738</v>
      </c>
      <c r="D13" s="582">
        <f t="shared" si="2"/>
        <v>6988</v>
      </c>
      <c r="E13" s="579">
        <f t="shared" si="3"/>
        <v>10054</v>
      </c>
      <c r="F13" s="195">
        <v>4967</v>
      </c>
      <c r="G13" s="195">
        <v>5087</v>
      </c>
      <c r="H13" s="579">
        <f t="shared" si="4"/>
        <v>3672</v>
      </c>
      <c r="I13" s="195">
        <v>1771</v>
      </c>
      <c r="J13" s="195">
        <v>1901</v>
      </c>
      <c r="K13" s="722" t="s">
        <v>461</v>
      </c>
      <c r="O13" s="766"/>
    </row>
    <row r="14" spans="1:15" ht="23.25" customHeight="1" thickTop="1" x14ac:dyDescent="0.2">
      <c r="A14" s="366" t="s">
        <v>462</v>
      </c>
      <c r="B14" s="580">
        <f t="shared" si="0"/>
        <v>5522</v>
      </c>
      <c r="C14" s="583">
        <f t="shared" si="1"/>
        <v>2519</v>
      </c>
      <c r="D14" s="583">
        <f t="shared" si="2"/>
        <v>3003</v>
      </c>
      <c r="E14" s="580">
        <f t="shared" si="3"/>
        <v>4268</v>
      </c>
      <c r="F14" s="221">
        <v>1964</v>
      </c>
      <c r="G14" s="221">
        <v>2304</v>
      </c>
      <c r="H14" s="580">
        <f t="shared" si="4"/>
        <v>1254</v>
      </c>
      <c r="I14" s="221">
        <v>555</v>
      </c>
      <c r="J14" s="221">
        <v>699</v>
      </c>
      <c r="K14" s="734" t="s">
        <v>462</v>
      </c>
    </row>
    <row r="15" spans="1:15" ht="23.25" customHeight="1" x14ac:dyDescent="0.2">
      <c r="A15" s="350" t="s">
        <v>463</v>
      </c>
      <c r="B15" s="579">
        <f t="shared" si="0"/>
        <v>954</v>
      </c>
      <c r="C15" s="582">
        <f t="shared" si="1"/>
        <v>350</v>
      </c>
      <c r="D15" s="582">
        <f t="shared" si="2"/>
        <v>604</v>
      </c>
      <c r="E15" s="579">
        <f t="shared" si="3"/>
        <v>758</v>
      </c>
      <c r="F15" s="275">
        <v>273</v>
      </c>
      <c r="G15" s="275">
        <v>485</v>
      </c>
      <c r="H15" s="579">
        <f t="shared" si="4"/>
        <v>196</v>
      </c>
      <c r="I15" s="275">
        <v>77</v>
      </c>
      <c r="J15" s="275">
        <v>119</v>
      </c>
      <c r="K15" s="735" t="s">
        <v>463</v>
      </c>
    </row>
    <row r="16" spans="1:15" ht="23.25" customHeight="1" x14ac:dyDescent="0.2">
      <c r="A16" s="349" t="s">
        <v>464</v>
      </c>
      <c r="B16" s="580">
        <f t="shared" si="0"/>
        <v>79</v>
      </c>
      <c r="C16" s="583">
        <f t="shared" si="1"/>
        <v>20</v>
      </c>
      <c r="D16" s="583">
        <f t="shared" si="2"/>
        <v>59</v>
      </c>
      <c r="E16" s="580">
        <f t="shared" si="3"/>
        <v>58</v>
      </c>
      <c r="F16" s="274">
        <v>14</v>
      </c>
      <c r="G16" s="274">
        <v>44</v>
      </c>
      <c r="H16" s="580">
        <f t="shared" si="4"/>
        <v>21</v>
      </c>
      <c r="I16" s="274">
        <v>6</v>
      </c>
      <c r="J16" s="274">
        <v>15</v>
      </c>
      <c r="K16" s="736" t="s">
        <v>464</v>
      </c>
    </row>
    <row r="17" spans="1:241" ht="23.25" customHeight="1" x14ac:dyDescent="0.2">
      <c r="A17" s="350" t="s">
        <v>1113</v>
      </c>
      <c r="B17" s="579">
        <f t="shared" si="0"/>
        <v>16</v>
      </c>
      <c r="C17" s="582">
        <f t="shared" si="1"/>
        <v>8</v>
      </c>
      <c r="D17" s="582">
        <f t="shared" si="2"/>
        <v>8</v>
      </c>
      <c r="E17" s="579">
        <f t="shared" si="3"/>
        <v>11</v>
      </c>
      <c r="F17" s="275">
        <v>5</v>
      </c>
      <c r="G17" s="275">
        <v>6</v>
      </c>
      <c r="H17" s="579">
        <f t="shared" si="4"/>
        <v>5</v>
      </c>
      <c r="I17" s="275">
        <v>3</v>
      </c>
      <c r="J17" s="275">
        <v>2</v>
      </c>
      <c r="K17" s="735" t="s">
        <v>1113</v>
      </c>
    </row>
    <row r="18" spans="1:241" ht="28.5" customHeight="1" x14ac:dyDescent="0.2">
      <c r="A18" s="905" t="s">
        <v>754</v>
      </c>
      <c r="B18" s="577">
        <f t="shared" ref="B18:I18" si="6">SUM(B12:B17)</f>
        <v>25541</v>
      </c>
      <c r="C18" s="578">
        <f t="shared" si="6"/>
        <v>12512</v>
      </c>
      <c r="D18" s="578">
        <f t="shared" si="6"/>
        <v>13029</v>
      </c>
      <c r="E18" s="577">
        <f t="shared" si="6"/>
        <v>18649</v>
      </c>
      <c r="F18" s="401">
        <f t="shared" si="6"/>
        <v>9141</v>
      </c>
      <c r="G18" s="401">
        <f t="shared" si="6"/>
        <v>9508</v>
      </c>
      <c r="H18" s="577">
        <f t="shared" si="6"/>
        <v>6892</v>
      </c>
      <c r="I18" s="401">
        <f t="shared" si="6"/>
        <v>3371</v>
      </c>
      <c r="J18" s="401">
        <f>SUM(J12:J17)</f>
        <v>3521</v>
      </c>
      <c r="K18" s="576" t="s">
        <v>1044</v>
      </c>
    </row>
    <row r="19" spans="1:241" ht="24.75" customHeight="1" x14ac:dyDescent="0.2">
      <c r="A19" s="523" t="s">
        <v>294</v>
      </c>
      <c r="B19" s="389">
        <f>+B11+B18</f>
        <v>28069</v>
      </c>
      <c r="C19" s="389">
        <f t="shared" ref="C19:I19" si="7">+C11+C18</f>
        <v>13886</v>
      </c>
      <c r="D19" s="389">
        <f t="shared" si="7"/>
        <v>14183</v>
      </c>
      <c r="E19" s="389">
        <f t="shared" si="7"/>
        <v>20266</v>
      </c>
      <c r="F19" s="389">
        <f t="shared" si="7"/>
        <v>10032</v>
      </c>
      <c r="G19" s="389">
        <f t="shared" si="7"/>
        <v>10234</v>
      </c>
      <c r="H19" s="389">
        <f t="shared" si="7"/>
        <v>7803</v>
      </c>
      <c r="I19" s="389">
        <f t="shared" si="7"/>
        <v>3854</v>
      </c>
      <c r="J19" s="389">
        <f>+J11+J18</f>
        <v>3949</v>
      </c>
      <c r="K19" s="575" t="s">
        <v>554</v>
      </c>
    </row>
    <row r="20" spans="1:241" ht="33.75" customHeight="1" x14ac:dyDescent="0.2">
      <c r="A20" s="306" t="s">
        <v>755</v>
      </c>
      <c r="B20" s="307">
        <f>B11/B19*100</f>
        <v>9.0063771420428242</v>
      </c>
      <c r="C20" s="307">
        <f t="shared" ref="C20:I20" si="8">C11/C19*100</f>
        <v>9.8948581304911425</v>
      </c>
      <c r="D20" s="307">
        <f t="shared" si="8"/>
        <v>8.136501445392371</v>
      </c>
      <c r="E20" s="956">
        <f t="shared" si="8"/>
        <v>7.9788808842396124</v>
      </c>
      <c r="F20" s="956">
        <f t="shared" si="8"/>
        <v>8.8815789473684212</v>
      </c>
      <c r="G20" s="956">
        <f t="shared" si="8"/>
        <v>7.0940003908540161</v>
      </c>
      <c r="H20" s="956">
        <f t="shared" si="8"/>
        <v>11.674996796104063</v>
      </c>
      <c r="I20" s="956">
        <f t="shared" si="8"/>
        <v>12.532433834976647</v>
      </c>
      <c r="J20" s="956">
        <f>J11/J19*100</f>
        <v>10.838186882755128</v>
      </c>
      <c r="K20" s="517" t="s">
        <v>1045</v>
      </c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</row>
    <row r="21" spans="1:241" ht="32.25" customHeight="1" x14ac:dyDescent="0.2">
      <c r="A21" s="308" t="s">
        <v>756</v>
      </c>
      <c r="B21" s="309">
        <f>B18/B19*100</f>
        <v>90.993622857957178</v>
      </c>
      <c r="C21" s="309">
        <f t="shared" ref="C21:I21" si="9">C18/C19*100</f>
        <v>90.105141869508856</v>
      </c>
      <c r="D21" s="309">
        <f t="shared" si="9"/>
        <v>91.863498554607631</v>
      </c>
      <c r="E21" s="957">
        <f t="shared" si="9"/>
        <v>92.021119115760385</v>
      </c>
      <c r="F21" s="957">
        <f t="shared" si="9"/>
        <v>91.118421052631575</v>
      </c>
      <c r="G21" s="957">
        <f t="shared" si="9"/>
        <v>92.905999609145979</v>
      </c>
      <c r="H21" s="957">
        <f t="shared" si="9"/>
        <v>88.325003203895932</v>
      </c>
      <c r="I21" s="957">
        <f t="shared" si="9"/>
        <v>87.467566165023342</v>
      </c>
      <c r="J21" s="957">
        <f>J18/J19*100</f>
        <v>89.161813117244876</v>
      </c>
      <c r="K21" s="310" t="s">
        <v>1046</v>
      </c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</row>
    <row r="22" spans="1:241" x14ac:dyDescent="0.25">
      <c r="B22" s="17"/>
      <c r="C22" s="17"/>
      <c r="D22" s="17"/>
      <c r="E22" s="17"/>
      <c r="F22" s="17"/>
      <c r="G22" s="17"/>
      <c r="H22" s="17"/>
      <c r="I22" s="17"/>
      <c r="J22" s="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205"/>
  <sheetViews>
    <sheetView view="pageBreakPreview" topLeftCell="A5" zoomScaleNormal="100" zoomScaleSheetLayoutView="100" workbookViewId="0">
      <selection activeCell="A46" sqref="A46:I46"/>
    </sheetView>
  </sheetViews>
  <sheetFormatPr defaultColWidth="9.140625" defaultRowHeight="15" x14ac:dyDescent="0.25"/>
  <cols>
    <col min="1" max="1" width="29.85546875" style="47" customWidth="1"/>
    <col min="2" max="2" width="10.7109375" style="49" customWidth="1"/>
    <col min="3" max="3" width="10.7109375" style="47" customWidth="1"/>
    <col min="4" max="10" width="8.28515625" style="47" customWidth="1"/>
    <col min="11" max="11" width="11.5703125" style="47" customWidth="1"/>
    <col min="12" max="12" width="10.7109375" style="49" customWidth="1"/>
    <col min="13" max="13" width="30.7109375" style="47" customWidth="1"/>
    <col min="14" max="255" width="9.140625" style="29"/>
    <col min="256" max="256" width="22.5703125" style="29" customWidth="1"/>
    <col min="257" max="257" width="10.7109375" style="29" customWidth="1"/>
    <col min="258" max="267" width="8.7109375" style="29" customWidth="1"/>
    <col min="268" max="268" width="10.7109375" style="29" customWidth="1"/>
    <col min="269" max="269" width="21" style="29" customWidth="1"/>
    <col min="270" max="511" width="9.140625" style="29"/>
    <col min="512" max="512" width="22.5703125" style="29" customWidth="1"/>
    <col min="513" max="513" width="10.7109375" style="29" customWidth="1"/>
    <col min="514" max="523" width="8.7109375" style="29" customWidth="1"/>
    <col min="524" max="524" width="10.7109375" style="29" customWidth="1"/>
    <col min="525" max="525" width="21" style="29" customWidth="1"/>
    <col min="526" max="767" width="9.140625" style="29"/>
    <col min="768" max="768" width="22.5703125" style="29" customWidth="1"/>
    <col min="769" max="769" width="10.7109375" style="29" customWidth="1"/>
    <col min="770" max="779" width="8.7109375" style="29" customWidth="1"/>
    <col min="780" max="780" width="10.7109375" style="29" customWidth="1"/>
    <col min="781" max="781" width="21" style="29" customWidth="1"/>
    <col min="782" max="1023" width="9.140625" style="29"/>
    <col min="1024" max="1024" width="22.5703125" style="29" customWidth="1"/>
    <col min="1025" max="1025" width="10.7109375" style="29" customWidth="1"/>
    <col min="1026" max="1035" width="8.7109375" style="29" customWidth="1"/>
    <col min="1036" max="1036" width="10.7109375" style="29" customWidth="1"/>
    <col min="1037" max="1037" width="21" style="29" customWidth="1"/>
    <col min="1038" max="1279" width="9.140625" style="29"/>
    <col min="1280" max="1280" width="22.5703125" style="29" customWidth="1"/>
    <col min="1281" max="1281" width="10.7109375" style="29" customWidth="1"/>
    <col min="1282" max="1291" width="8.7109375" style="29" customWidth="1"/>
    <col min="1292" max="1292" width="10.7109375" style="29" customWidth="1"/>
    <col min="1293" max="1293" width="21" style="29" customWidth="1"/>
    <col min="1294" max="1535" width="9.140625" style="29"/>
    <col min="1536" max="1536" width="22.5703125" style="29" customWidth="1"/>
    <col min="1537" max="1537" width="10.7109375" style="29" customWidth="1"/>
    <col min="1538" max="1547" width="8.7109375" style="29" customWidth="1"/>
    <col min="1548" max="1548" width="10.7109375" style="29" customWidth="1"/>
    <col min="1549" max="1549" width="21" style="29" customWidth="1"/>
    <col min="1550" max="1791" width="9.140625" style="29"/>
    <col min="1792" max="1792" width="22.5703125" style="29" customWidth="1"/>
    <col min="1793" max="1793" width="10.7109375" style="29" customWidth="1"/>
    <col min="1794" max="1803" width="8.7109375" style="29" customWidth="1"/>
    <col min="1804" max="1804" width="10.7109375" style="29" customWidth="1"/>
    <col min="1805" max="1805" width="21" style="29" customWidth="1"/>
    <col min="1806" max="2047" width="9.140625" style="29"/>
    <col min="2048" max="2048" width="22.5703125" style="29" customWidth="1"/>
    <col min="2049" max="2049" width="10.7109375" style="29" customWidth="1"/>
    <col min="2050" max="2059" width="8.7109375" style="29" customWidth="1"/>
    <col min="2060" max="2060" width="10.7109375" style="29" customWidth="1"/>
    <col min="2061" max="2061" width="21" style="29" customWidth="1"/>
    <col min="2062" max="2303" width="9.140625" style="29"/>
    <col min="2304" max="2304" width="22.5703125" style="29" customWidth="1"/>
    <col min="2305" max="2305" width="10.7109375" style="29" customWidth="1"/>
    <col min="2306" max="2315" width="8.7109375" style="29" customWidth="1"/>
    <col min="2316" max="2316" width="10.7109375" style="29" customWidth="1"/>
    <col min="2317" max="2317" width="21" style="29" customWidth="1"/>
    <col min="2318" max="2559" width="9.140625" style="29"/>
    <col min="2560" max="2560" width="22.5703125" style="29" customWidth="1"/>
    <col min="2561" max="2561" width="10.7109375" style="29" customWidth="1"/>
    <col min="2562" max="2571" width="8.7109375" style="29" customWidth="1"/>
    <col min="2572" max="2572" width="10.7109375" style="29" customWidth="1"/>
    <col min="2573" max="2573" width="21" style="29" customWidth="1"/>
    <col min="2574" max="2815" width="9.140625" style="29"/>
    <col min="2816" max="2816" width="22.5703125" style="29" customWidth="1"/>
    <col min="2817" max="2817" width="10.7109375" style="29" customWidth="1"/>
    <col min="2818" max="2827" width="8.7109375" style="29" customWidth="1"/>
    <col min="2828" max="2828" width="10.7109375" style="29" customWidth="1"/>
    <col min="2829" max="2829" width="21" style="29" customWidth="1"/>
    <col min="2830" max="3071" width="9.140625" style="29"/>
    <col min="3072" max="3072" width="22.5703125" style="29" customWidth="1"/>
    <col min="3073" max="3073" width="10.7109375" style="29" customWidth="1"/>
    <col min="3074" max="3083" width="8.7109375" style="29" customWidth="1"/>
    <col min="3084" max="3084" width="10.7109375" style="29" customWidth="1"/>
    <col min="3085" max="3085" width="21" style="29" customWidth="1"/>
    <col min="3086" max="3327" width="9.140625" style="29"/>
    <col min="3328" max="3328" width="22.5703125" style="29" customWidth="1"/>
    <col min="3329" max="3329" width="10.7109375" style="29" customWidth="1"/>
    <col min="3330" max="3339" width="8.7109375" style="29" customWidth="1"/>
    <col min="3340" max="3340" width="10.7109375" style="29" customWidth="1"/>
    <col min="3341" max="3341" width="21" style="29" customWidth="1"/>
    <col min="3342" max="3583" width="9.140625" style="29"/>
    <col min="3584" max="3584" width="22.5703125" style="29" customWidth="1"/>
    <col min="3585" max="3585" width="10.7109375" style="29" customWidth="1"/>
    <col min="3586" max="3595" width="8.7109375" style="29" customWidth="1"/>
    <col min="3596" max="3596" width="10.7109375" style="29" customWidth="1"/>
    <col min="3597" max="3597" width="21" style="29" customWidth="1"/>
    <col min="3598" max="3839" width="9.140625" style="29"/>
    <col min="3840" max="3840" width="22.5703125" style="29" customWidth="1"/>
    <col min="3841" max="3841" width="10.7109375" style="29" customWidth="1"/>
    <col min="3842" max="3851" width="8.7109375" style="29" customWidth="1"/>
    <col min="3852" max="3852" width="10.7109375" style="29" customWidth="1"/>
    <col min="3853" max="3853" width="21" style="29" customWidth="1"/>
    <col min="3854" max="4095" width="9.140625" style="29"/>
    <col min="4096" max="4096" width="22.5703125" style="29" customWidth="1"/>
    <col min="4097" max="4097" width="10.7109375" style="29" customWidth="1"/>
    <col min="4098" max="4107" width="8.7109375" style="29" customWidth="1"/>
    <col min="4108" max="4108" width="10.7109375" style="29" customWidth="1"/>
    <col min="4109" max="4109" width="21" style="29" customWidth="1"/>
    <col min="4110" max="4351" width="9.140625" style="29"/>
    <col min="4352" max="4352" width="22.5703125" style="29" customWidth="1"/>
    <col min="4353" max="4353" width="10.7109375" style="29" customWidth="1"/>
    <col min="4354" max="4363" width="8.7109375" style="29" customWidth="1"/>
    <col min="4364" max="4364" width="10.7109375" style="29" customWidth="1"/>
    <col min="4365" max="4365" width="21" style="29" customWidth="1"/>
    <col min="4366" max="4607" width="9.140625" style="29"/>
    <col min="4608" max="4608" width="22.5703125" style="29" customWidth="1"/>
    <col min="4609" max="4609" width="10.7109375" style="29" customWidth="1"/>
    <col min="4610" max="4619" width="8.7109375" style="29" customWidth="1"/>
    <col min="4620" max="4620" width="10.7109375" style="29" customWidth="1"/>
    <col min="4621" max="4621" width="21" style="29" customWidth="1"/>
    <col min="4622" max="4863" width="9.140625" style="29"/>
    <col min="4864" max="4864" width="22.5703125" style="29" customWidth="1"/>
    <col min="4865" max="4865" width="10.7109375" style="29" customWidth="1"/>
    <col min="4866" max="4875" width="8.7109375" style="29" customWidth="1"/>
    <col min="4876" max="4876" width="10.7109375" style="29" customWidth="1"/>
    <col min="4877" max="4877" width="21" style="29" customWidth="1"/>
    <col min="4878" max="5119" width="9.140625" style="29"/>
    <col min="5120" max="5120" width="22.5703125" style="29" customWidth="1"/>
    <col min="5121" max="5121" width="10.7109375" style="29" customWidth="1"/>
    <col min="5122" max="5131" width="8.7109375" style="29" customWidth="1"/>
    <col min="5132" max="5132" width="10.7109375" style="29" customWidth="1"/>
    <col min="5133" max="5133" width="21" style="29" customWidth="1"/>
    <col min="5134" max="5375" width="9.140625" style="29"/>
    <col min="5376" max="5376" width="22.5703125" style="29" customWidth="1"/>
    <col min="5377" max="5377" width="10.7109375" style="29" customWidth="1"/>
    <col min="5378" max="5387" width="8.7109375" style="29" customWidth="1"/>
    <col min="5388" max="5388" width="10.7109375" style="29" customWidth="1"/>
    <col min="5389" max="5389" width="21" style="29" customWidth="1"/>
    <col min="5390" max="5631" width="9.140625" style="29"/>
    <col min="5632" max="5632" width="22.5703125" style="29" customWidth="1"/>
    <col min="5633" max="5633" width="10.7109375" style="29" customWidth="1"/>
    <col min="5634" max="5643" width="8.7109375" style="29" customWidth="1"/>
    <col min="5644" max="5644" width="10.7109375" style="29" customWidth="1"/>
    <col min="5645" max="5645" width="21" style="29" customWidth="1"/>
    <col min="5646" max="5887" width="9.140625" style="29"/>
    <col min="5888" max="5888" width="22.5703125" style="29" customWidth="1"/>
    <col min="5889" max="5889" width="10.7109375" style="29" customWidth="1"/>
    <col min="5890" max="5899" width="8.7109375" style="29" customWidth="1"/>
    <col min="5900" max="5900" width="10.7109375" style="29" customWidth="1"/>
    <col min="5901" max="5901" width="21" style="29" customWidth="1"/>
    <col min="5902" max="6143" width="9.140625" style="29"/>
    <col min="6144" max="6144" width="22.5703125" style="29" customWidth="1"/>
    <col min="6145" max="6145" width="10.7109375" style="29" customWidth="1"/>
    <col min="6146" max="6155" width="8.7109375" style="29" customWidth="1"/>
    <col min="6156" max="6156" width="10.7109375" style="29" customWidth="1"/>
    <col min="6157" max="6157" width="21" style="29" customWidth="1"/>
    <col min="6158" max="6399" width="9.140625" style="29"/>
    <col min="6400" max="6400" width="22.5703125" style="29" customWidth="1"/>
    <col min="6401" max="6401" width="10.7109375" style="29" customWidth="1"/>
    <col min="6402" max="6411" width="8.7109375" style="29" customWidth="1"/>
    <col min="6412" max="6412" width="10.7109375" style="29" customWidth="1"/>
    <col min="6413" max="6413" width="21" style="29" customWidth="1"/>
    <col min="6414" max="6655" width="9.140625" style="29"/>
    <col min="6656" max="6656" width="22.5703125" style="29" customWidth="1"/>
    <col min="6657" max="6657" width="10.7109375" style="29" customWidth="1"/>
    <col min="6658" max="6667" width="8.7109375" style="29" customWidth="1"/>
    <col min="6668" max="6668" width="10.7109375" style="29" customWidth="1"/>
    <col min="6669" max="6669" width="21" style="29" customWidth="1"/>
    <col min="6670" max="6911" width="9.140625" style="29"/>
    <col min="6912" max="6912" width="22.5703125" style="29" customWidth="1"/>
    <col min="6913" max="6913" width="10.7109375" style="29" customWidth="1"/>
    <col min="6914" max="6923" width="8.7109375" style="29" customWidth="1"/>
    <col min="6924" max="6924" width="10.7109375" style="29" customWidth="1"/>
    <col min="6925" max="6925" width="21" style="29" customWidth="1"/>
    <col min="6926" max="7167" width="9.140625" style="29"/>
    <col min="7168" max="7168" width="22.5703125" style="29" customWidth="1"/>
    <col min="7169" max="7169" width="10.7109375" style="29" customWidth="1"/>
    <col min="7170" max="7179" width="8.7109375" style="29" customWidth="1"/>
    <col min="7180" max="7180" width="10.7109375" style="29" customWidth="1"/>
    <col min="7181" max="7181" width="21" style="29" customWidth="1"/>
    <col min="7182" max="7423" width="9.140625" style="29"/>
    <col min="7424" max="7424" width="22.5703125" style="29" customWidth="1"/>
    <col min="7425" max="7425" width="10.7109375" style="29" customWidth="1"/>
    <col min="7426" max="7435" width="8.7109375" style="29" customWidth="1"/>
    <col min="7436" max="7436" width="10.7109375" style="29" customWidth="1"/>
    <col min="7437" max="7437" width="21" style="29" customWidth="1"/>
    <col min="7438" max="7679" width="9.140625" style="29"/>
    <col min="7680" max="7680" width="22.5703125" style="29" customWidth="1"/>
    <col min="7681" max="7681" width="10.7109375" style="29" customWidth="1"/>
    <col min="7682" max="7691" width="8.7109375" style="29" customWidth="1"/>
    <col min="7692" max="7692" width="10.7109375" style="29" customWidth="1"/>
    <col min="7693" max="7693" width="21" style="29" customWidth="1"/>
    <col min="7694" max="7935" width="9.140625" style="29"/>
    <col min="7936" max="7936" width="22.5703125" style="29" customWidth="1"/>
    <col min="7937" max="7937" width="10.7109375" style="29" customWidth="1"/>
    <col min="7938" max="7947" width="8.7109375" style="29" customWidth="1"/>
    <col min="7948" max="7948" width="10.7109375" style="29" customWidth="1"/>
    <col min="7949" max="7949" width="21" style="29" customWidth="1"/>
    <col min="7950" max="8191" width="9.140625" style="29"/>
    <col min="8192" max="8192" width="22.5703125" style="29" customWidth="1"/>
    <col min="8193" max="8193" width="10.7109375" style="29" customWidth="1"/>
    <col min="8194" max="8203" width="8.7109375" style="29" customWidth="1"/>
    <col min="8204" max="8204" width="10.7109375" style="29" customWidth="1"/>
    <col min="8205" max="8205" width="21" style="29" customWidth="1"/>
    <col min="8206" max="8447" width="9.140625" style="29"/>
    <col min="8448" max="8448" width="22.5703125" style="29" customWidth="1"/>
    <col min="8449" max="8449" width="10.7109375" style="29" customWidth="1"/>
    <col min="8450" max="8459" width="8.7109375" style="29" customWidth="1"/>
    <col min="8460" max="8460" width="10.7109375" style="29" customWidth="1"/>
    <col min="8461" max="8461" width="21" style="29" customWidth="1"/>
    <col min="8462" max="8703" width="9.140625" style="29"/>
    <col min="8704" max="8704" width="22.5703125" style="29" customWidth="1"/>
    <col min="8705" max="8705" width="10.7109375" style="29" customWidth="1"/>
    <col min="8706" max="8715" width="8.7109375" style="29" customWidth="1"/>
    <col min="8716" max="8716" width="10.7109375" style="29" customWidth="1"/>
    <col min="8717" max="8717" width="21" style="29" customWidth="1"/>
    <col min="8718" max="8959" width="9.140625" style="29"/>
    <col min="8960" max="8960" width="22.5703125" style="29" customWidth="1"/>
    <col min="8961" max="8961" width="10.7109375" style="29" customWidth="1"/>
    <col min="8962" max="8971" width="8.7109375" style="29" customWidth="1"/>
    <col min="8972" max="8972" width="10.7109375" style="29" customWidth="1"/>
    <col min="8973" max="8973" width="21" style="29" customWidth="1"/>
    <col min="8974" max="9215" width="9.140625" style="29"/>
    <col min="9216" max="9216" width="22.5703125" style="29" customWidth="1"/>
    <col min="9217" max="9217" width="10.7109375" style="29" customWidth="1"/>
    <col min="9218" max="9227" width="8.7109375" style="29" customWidth="1"/>
    <col min="9228" max="9228" width="10.7109375" style="29" customWidth="1"/>
    <col min="9229" max="9229" width="21" style="29" customWidth="1"/>
    <col min="9230" max="9471" width="9.140625" style="29"/>
    <col min="9472" max="9472" width="22.5703125" style="29" customWidth="1"/>
    <col min="9473" max="9473" width="10.7109375" style="29" customWidth="1"/>
    <col min="9474" max="9483" width="8.7109375" style="29" customWidth="1"/>
    <col min="9484" max="9484" width="10.7109375" style="29" customWidth="1"/>
    <col min="9485" max="9485" width="21" style="29" customWidth="1"/>
    <col min="9486" max="9727" width="9.140625" style="29"/>
    <col min="9728" max="9728" width="22.5703125" style="29" customWidth="1"/>
    <col min="9729" max="9729" width="10.7109375" style="29" customWidth="1"/>
    <col min="9730" max="9739" width="8.7109375" style="29" customWidth="1"/>
    <col min="9740" max="9740" width="10.7109375" style="29" customWidth="1"/>
    <col min="9741" max="9741" width="21" style="29" customWidth="1"/>
    <col min="9742" max="9983" width="9.140625" style="29"/>
    <col min="9984" max="9984" width="22.5703125" style="29" customWidth="1"/>
    <col min="9985" max="9985" width="10.7109375" style="29" customWidth="1"/>
    <col min="9986" max="9995" width="8.7109375" style="29" customWidth="1"/>
    <col min="9996" max="9996" width="10.7109375" style="29" customWidth="1"/>
    <col min="9997" max="9997" width="21" style="29" customWidth="1"/>
    <col min="9998" max="10239" width="9.140625" style="29"/>
    <col min="10240" max="10240" width="22.5703125" style="29" customWidth="1"/>
    <col min="10241" max="10241" width="10.7109375" style="29" customWidth="1"/>
    <col min="10242" max="10251" width="8.7109375" style="29" customWidth="1"/>
    <col min="10252" max="10252" width="10.7109375" style="29" customWidth="1"/>
    <col min="10253" max="10253" width="21" style="29" customWidth="1"/>
    <col min="10254" max="10495" width="9.140625" style="29"/>
    <col min="10496" max="10496" width="22.5703125" style="29" customWidth="1"/>
    <col min="10497" max="10497" width="10.7109375" style="29" customWidth="1"/>
    <col min="10498" max="10507" width="8.7109375" style="29" customWidth="1"/>
    <col min="10508" max="10508" width="10.7109375" style="29" customWidth="1"/>
    <col min="10509" max="10509" width="21" style="29" customWidth="1"/>
    <col min="10510" max="10751" width="9.140625" style="29"/>
    <col min="10752" max="10752" width="22.5703125" style="29" customWidth="1"/>
    <col min="10753" max="10753" width="10.7109375" style="29" customWidth="1"/>
    <col min="10754" max="10763" width="8.7109375" style="29" customWidth="1"/>
    <col min="10764" max="10764" width="10.7109375" style="29" customWidth="1"/>
    <col min="10765" max="10765" width="21" style="29" customWidth="1"/>
    <col min="10766" max="11007" width="9.140625" style="29"/>
    <col min="11008" max="11008" width="22.5703125" style="29" customWidth="1"/>
    <col min="11009" max="11009" width="10.7109375" style="29" customWidth="1"/>
    <col min="11010" max="11019" width="8.7109375" style="29" customWidth="1"/>
    <col min="11020" max="11020" width="10.7109375" style="29" customWidth="1"/>
    <col min="11021" max="11021" width="21" style="29" customWidth="1"/>
    <col min="11022" max="11263" width="9.140625" style="29"/>
    <col min="11264" max="11264" width="22.5703125" style="29" customWidth="1"/>
    <col min="11265" max="11265" width="10.7109375" style="29" customWidth="1"/>
    <col min="11266" max="11275" width="8.7109375" style="29" customWidth="1"/>
    <col min="11276" max="11276" width="10.7109375" style="29" customWidth="1"/>
    <col min="11277" max="11277" width="21" style="29" customWidth="1"/>
    <col min="11278" max="11519" width="9.140625" style="29"/>
    <col min="11520" max="11520" width="22.5703125" style="29" customWidth="1"/>
    <col min="11521" max="11521" width="10.7109375" style="29" customWidth="1"/>
    <col min="11522" max="11531" width="8.7109375" style="29" customWidth="1"/>
    <col min="11532" max="11532" width="10.7109375" style="29" customWidth="1"/>
    <col min="11533" max="11533" width="21" style="29" customWidth="1"/>
    <col min="11534" max="11775" width="9.140625" style="29"/>
    <col min="11776" max="11776" width="22.5703125" style="29" customWidth="1"/>
    <col min="11777" max="11777" width="10.7109375" style="29" customWidth="1"/>
    <col min="11778" max="11787" width="8.7109375" style="29" customWidth="1"/>
    <col min="11788" max="11788" width="10.7109375" style="29" customWidth="1"/>
    <col min="11789" max="11789" width="21" style="29" customWidth="1"/>
    <col min="11790" max="12031" width="9.140625" style="29"/>
    <col min="12032" max="12032" width="22.5703125" style="29" customWidth="1"/>
    <col min="12033" max="12033" width="10.7109375" style="29" customWidth="1"/>
    <col min="12034" max="12043" width="8.7109375" style="29" customWidth="1"/>
    <col min="12044" max="12044" width="10.7109375" style="29" customWidth="1"/>
    <col min="12045" max="12045" width="21" style="29" customWidth="1"/>
    <col min="12046" max="12287" width="9.140625" style="29"/>
    <col min="12288" max="12288" width="22.5703125" style="29" customWidth="1"/>
    <col min="12289" max="12289" width="10.7109375" style="29" customWidth="1"/>
    <col min="12290" max="12299" width="8.7109375" style="29" customWidth="1"/>
    <col min="12300" max="12300" width="10.7109375" style="29" customWidth="1"/>
    <col min="12301" max="12301" width="21" style="29" customWidth="1"/>
    <col min="12302" max="12543" width="9.140625" style="29"/>
    <col min="12544" max="12544" width="22.5703125" style="29" customWidth="1"/>
    <col min="12545" max="12545" width="10.7109375" style="29" customWidth="1"/>
    <col min="12546" max="12555" width="8.7109375" style="29" customWidth="1"/>
    <col min="12556" max="12556" width="10.7109375" style="29" customWidth="1"/>
    <col min="12557" max="12557" width="21" style="29" customWidth="1"/>
    <col min="12558" max="12799" width="9.140625" style="29"/>
    <col min="12800" max="12800" width="22.5703125" style="29" customWidth="1"/>
    <col min="12801" max="12801" width="10.7109375" style="29" customWidth="1"/>
    <col min="12802" max="12811" width="8.7109375" style="29" customWidth="1"/>
    <col min="12812" max="12812" width="10.7109375" style="29" customWidth="1"/>
    <col min="12813" max="12813" width="21" style="29" customWidth="1"/>
    <col min="12814" max="13055" width="9.140625" style="29"/>
    <col min="13056" max="13056" width="22.5703125" style="29" customWidth="1"/>
    <col min="13057" max="13057" width="10.7109375" style="29" customWidth="1"/>
    <col min="13058" max="13067" width="8.7109375" style="29" customWidth="1"/>
    <col min="13068" max="13068" width="10.7109375" style="29" customWidth="1"/>
    <col min="13069" max="13069" width="21" style="29" customWidth="1"/>
    <col min="13070" max="13311" width="9.140625" style="29"/>
    <col min="13312" max="13312" width="22.5703125" style="29" customWidth="1"/>
    <col min="13313" max="13313" width="10.7109375" style="29" customWidth="1"/>
    <col min="13314" max="13323" width="8.7109375" style="29" customWidth="1"/>
    <col min="13324" max="13324" width="10.7109375" style="29" customWidth="1"/>
    <col min="13325" max="13325" width="21" style="29" customWidth="1"/>
    <col min="13326" max="13567" width="9.140625" style="29"/>
    <col min="13568" max="13568" width="22.5703125" style="29" customWidth="1"/>
    <col min="13569" max="13569" width="10.7109375" style="29" customWidth="1"/>
    <col min="13570" max="13579" width="8.7109375" style="29" customWidth="1"/>
    <col min="13580" max="13580" width="10.7109375" style="29" customWidth="1"/>
    <col min="13581" max="13581" width="21" style="29" customWidth="1"/>
    <col min="13582" max="13823" width="9.140625" style="29"/>
    <col min="13824" max="13824" width="22.5703125" style="29" customWidth="1"/>
    <col min="13825" max="13825" width="10.7109375" style="29" customWidth="1"/>
    <col min="13826" max="13835" width="8.7109375" style="29" customWidth="1"/>
    <col min="13836" max="13836" width="10.7109375" style="29" customWidth="1"/>
    <col min="13837" max="13837" width="21" style="29" customWidth="1"/>
    <col min="13838" max="14079" width="9.140625" style="29"/>
    <col min="14080" max="14080" width="22.5703125" style="29" customWidth="1"/>
    <col min="14081" max="14081" width="10.7109375" style="29" customWidth="1"/>
    <col min="14082" max="14091" width="8.7109375" style="29" customWidth="1"/>
    <col min="14092" max="14092" width="10.7109375" style="29" customWidth="1"/>
    <col min="14093" max="14093" width="21" style="29" customWidth="1"/>
    <col min="14094" max="14335" width="9.140625" style="29"/>
    <col min="14336" max="14336" width="22.5703125" style="29" customWidth="1"/>
    <col min="14337" max="14337" width="10.7109375" style="29" customWidth="1"/>
    <col min="14338" max="14347" width="8.7109375" style="29" customWidth="1"/>
    <col min="14348" max="14348" width="10.7109375" style="29" customWidth="1"/>
    <col min="14349" max="14349" width="21" style="29" customWidth="1"/>
    <col min="14350" max="14591" width="9.140625" style="29"/>
    <col min="14592" max="14592" width="22.5703125" style="29" customWidth="1"/>
    <col min="14593" max="14593" width="10.7109375" style="29" customWidth="1"/>
    <col min="14594" max="14603" width="8.7109375" style="29" customWidth="1"/>
    <col min="14604" max="14604" width="10.7109375" style="29" customWidth="1"/>
    <col min="14605" max="14605" width="21" style="29" customWidth="1"/>
    <col min="14606" max="14847" width="9.140625" style="29"/>
    <col min="14848" max="14848" width="22.5703125" style="29" customWidth="1"/>
    <col min="14849" max="14849" width="10.7109375" style="29" customWidth="1"/>
    <col min="14850" max="14859" width="8.7109375" style="29" customWidth="1"/>
    <col min="14860" max="14860" width="10.7109375" style="29" customWidth="1"/>
    <col min="14861" max="14861" width="21" style="29" customWidth="1"/>
    <col min="14862" max="15103" width="9.140625" style="29"/>
    <col min="15104" max="15104" width="22.5703125" style="29" customWidth="1"/>
    <col min="15105" max="15105" width="10.7109375" style="29" customWidth="1"/>
    <col min="15106" max="15115" width="8.7109375" style="29" customWidth="1"/>
    <col min="15116" max="15116" width="10.7109375" style="29" customWidth="1"/>
    <col min="15117" max="15117" width="21" style="29" customWidth="1"/>
    <col min="15118" max="15359" width="9.140625" style="29"/>
    <col min="15360" max="15360" width="22.5703125" style="29" customWidth="1"/>
    <col min="15361" max="15361" width="10.7109375" style="29" customWidth="1"/>
    <col min="15362" max="15371" width="8.7109375" style="29" customWidth="1"/>
    <col min="15372" max="15372" width="10.7109375" style="29" customWidth="1"/>
    <col min="15373" max="15373" width="21" style="29" customWidth="1"/>
    <col min="15374" max="15615" width="9.140625" style="29"/>
    <col min="15616" max="15616" width="22.5703125" style="29" customWidth="1"/>
    <col min="15617" max="15617" width="10.7109375" style="29" customWidth="1"/>
    <col min="15618" max="15627" width="8.7109375" style="29" customWidth="1"/>
    <col min="15628" max="15628" width="10.7109375" style="29" customWidth="1"/>
    <col min="15629" max="15629" width="21" style="29" customWidth="1"/>
    <col min="15630" max="15871" width="9.140625" style="29"/>
    <col min="15872" max="15872" width="22.5703125" style="29" customWidth="1"/>
    <col min="15873" max="15873" width="10.7109375" style="29" customWidth="1"/>
    <col min="15874" max="15883" width="8.7109375" style="29" customWidth="1"/>
    <col min="15884" max="15884" width="10.7109375" style="29" customWidth="1"/>
    <col min="15885" max="15885" width="21" style="29" customWidth="1"/>
    <col min="15886" max="16127" width="9.140625" style="29"/>
    <col min="16128" max="16128" width="22.5703125" style="29" customWidth="1"/>
    <col min="16129" max="16129" width="10.7109375" style="29" customWidth="1"/>
    <col min="16130" max="16139" width="8.7109375" style="29" customWidth="1"/>
    <col min="16140" max="16140" width="10.7109375" style="29" customWidth="1"/>
    <col min="16141" max="16141" width="21" style="29" customWidth="1"/>
    <col min="16142" max="16384" width="9.140625" style="29"/>
  </cols>
  <sheetData>
    <row r="1" spans="1:13" s="23" customFormat="1" ht="21.95" customHeight="1" x14ac:dyDescent="0.2">
      <c r="A1" s="1300" t="s">
        <v>978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</row>
    <row r="2" spans="1:13" s="25" customFormat="1" ht="19.5" customHeight="1" x14ac:dyDescent="0.2">
      <c r="A2" s="1291" t="s">
        <v>1015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</row>
    <row r="3" spans="1:13" s="98" customFormat="1" ht="15.75" customHeight="1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</row>
    <row r="4" spans="1:13" s="1010" customFormat="1" ht="16.5" customHeight="1" x14ac:dyDescent="0.3">
      <c r="A4" s="1007" t="s">
        <v>838</v>
      </c>
      <c r="B4" s="985"/>
      <c r="C4" s="339"/>
      <c r="D4" s="339"/>
      <c r="E4" s="339"/>
      <c r="F4" s="339"/>
      <c r="G4" s="339"/>
      <c r="H4" s="339"/>
      <c r="I4" s="1012"/>
      <c r="J4" s="339"/>
      <c r="K4" s="339"/>
      <c r="L4" s="985"/>
      <c r="M4" s="1008" t="s">
        <v>246</v>
      </c>
    </row>
    <row r="5" spans="1:13" ht="26.25" customHeight="1" thickBot="1" x14ac:dyDescent="0.25">
      <c r="A5" s="1425" t="s">
        <v>579</v>
      </c>
      <c r="B5" s="1425" t="s">
        <v>83</v>
      </c>
      <c r="C5" s="1432" t="s">
        <v>930</v>
      </c>
      <c r="D5" s="1433"/>
      <c r="E5" s="1433"/>
      <c r="F5" s="1433"/>
      <c r="G5" s="1433"/>
      <c r="H5" s="1433"/>
      <c r="I5" s="1433"/>
      <c r="J5" s="1433"/>
      <c r="K5" s="1434"/>
      <c r="L5" s="1428" t="s">
        <v>84</v>
      </c>
      <c r="M5" s="1428" t="s">
        <v>247</v>
      </c>
    </row>
    <row r="6" spans="1:13" ht="38.25" customHeight="1" thickTop="1" x14ac:dyDescent="0.2">
      <c r="A6" s="1426"/>
      <c r="B6" s="1427"/>
      <c r="C6" s="588" t="s">
        <v>404</v>
      </c>
      <c r="D6" s="68" t="s">
        <v>202</v>
      </c>
      <c r="E6" s="283" t="s">
        <v>200</v>
      </c>
      <c r="F6" s="283" t="s">
        <v>73</v>
      </c>
      <c r="G6" s="283" t="s">
        <v>71</v>
      </c>
      <c r="H6" s="283" t="s">
        <v>69</v>
      </c>
      <c r="I6" s="283" t="s">
        <v>67</v>
      </c>
      <c r="J6" s="283" t="s">
        <v>65</v>
      </c>
      <c r="K6" s="77" t="s">
        <v>668</v>
      </c>
      <c r="L6" s="1429"/>
      <c r="M6" s="1429"/>
    </row>
    <row r="7" spans="1:13" ht="13.5" customHeight="1" thickBot="1" x14ac:dyDescent="0.25">
      <c r="A7" s="1410" t="s">
        <v>581</v>
      </c>
      <c r="B7" s="148" t="s">
        <v>248</v>
      </c>
      <c r="C7" s="233">
        <f t="shared" ref="C7:C44" si="0">SUM(D7:K7)</f>
        <v>27</v>
      </c>
      <c r="D7" s="234">
        <v>0</v>
      </c>
      <c r="E7" s="234">
        <v>0</v>
      </c>
      <c r="F7" s="234">
        <v>6</v>
      </c>
      <c r="G7" s="234">
        <v>14</v>
      </c>
      <c r="H7" s="234">
        <v>5</v>
      </c>
      <c r="I7" s="234">
        <v>2</v>
      </c>
      <c r="J7" s="234">
        <v>0</v>
      </c>
      <c r="K7" s="234">
        <v>0</v>
      </c>
      <c r="L7" s="69" t="s">
        <v>123</v>
      </c>
      <c r="M7" s="1312" t="s">
        <v>580</v>
      </c>
    </row>
    <row r="8" spans="1:13" ht="13.5" customHeight="1" thickTop="1" thickBot="1" x14ac:dyDescent="0.25">
      <c r="A8" s="1411"/>
      <c r="B8" s="147" t="s">
        <v>928</v>
      </c>
      <c r="C8" s="233">
        <f t="shared" si="0"/>
        <v>56</v>
      </c>
      <c r="D8" s="223">
        <v>0</v>
      </c>
      <c r="E8" s="223">
        <v>0</v>
      </c>
      <c r="F8" s="223">
        <v>8</v>
      </c>
      <c r="G8" s="223">
        <v>20</v>
      </c>
      <c r="H8" s="223">
        <v>14</v>
      </c>
      <c r="I8" s="223">
        <v>12</v>
      </c>
      <c r="J8" s="223">
        <v>2</v>
      </c>
      <c r="K8" s="223">
        <v>0</v>
      </c>
      <c r="L8" s="70" t="s">
        <v>126</v>
      </c>
      <c r="M8" s="1313"/>
    </row>
    <row r="9" spans="1:13" s="26" customFormat="1" ht="13.5" customHeight="1" thickTop="1" thickBot="1" x14ac:dyDescent="0.25">
      <c r="A9" s="1412"/>
      <c r="B9" s="147" t="s">
        <v>47</v>
      </c>
      <c r="C9" s="233">
        <f>SUM(D9:K9)</f>
        <v>83</v>
      </c>
      <c r="D9" s="222">
        <f t="shared" ref="D9:J9" si="1">D7+D8</f>
        <v>0</v>
      </c>
      <c r="E9" s="222">
        <f t="shared" si="1"/>
        <v>0</v>
      </c>
      <c r="F9" s="222">
        <f t="shared" si="1"/>
        <v>14</v>
      </c>
      <c r="G9" s="222">
        <f t="shared" si="1"/>
        <v>34</v>
      </c>
      <c r="H9" s="222">
        <f t="shared" si="1"/>
        <v>19</v>
      </c>
      <c r="I9" s="222">
        <f t="shared" si="1"/>
        <v>14</v>
      </c>
      <c r="J9" s="222">
        <f t="shared" si="1"/>
        <v>2</v>
      </c>
      <c r="K9" s="222">
        <f>K7+K8</f>
        <v>0</v>
      </c>
      <c r="L9" s="70" t="s">
        <v>48</v>
      </c>
      <c r="M9" s="1313"/>
    </row>
    <row r="10" spans="1:13" ht="13.5" customHeight="1" thickTop="1" thickBot="1" x14ac:dyDescent="0.25">
      <c r="A10" s="1413" t="s">
        <v>249</v>
      </c>
      <c r="B10" s="149" t="s">
        <v>248</v>
      </c>
      <c r="C10" s="235">
        <f t="shared" si="0"/>
        <v>868</v>
      </c>
      <c r="D10" s="236">
        <v>0</v>
      </c>
      <c r="E10" s="236">
        <v>4</v>
      </c>
      <c r="F10" s="236">
        <v>84</v>
      </c>
      <c r="G10" s="236">
        <v>236</v>
      </c>
      <c r="H10" s="236">
        <v>271</v>
      </c>
      <c r="I10" s="236">
        <v>233</v>
      </c>
      <c r="J10" s="236">
        <v>40</v>
      </c>
      <c r="K10" s="236">
        <v>0</v>
      </c>
      <c r="L10" s="71" t="s">
        <v>123</v>
      </c>
      <c r="M10" s="1315" t="s">
        <v>250</v>
      </c>
    </row>
    <row r="11" spans="1:13" ht="13.5" customHeight="1" thickTop="1" thickBot="1" x14ac:dyDescent="0.25">
      <c r="A11" s="1414"/>
      <c r="B11" s="149" t="s">
        <v>928</v>
      </c>
      <c r="C11" s="235">
        <f t="shared" si="0"/>
        <v>1220</v>
      </c>
      <c r="D11" s="236">
        <v>0</v>
      </c>
      <c r="E11" s="236">
        <v>6</v>
      </c>
      <c r="F11" s="236">
        <v>74</v>
      </c>
      <c r="G11" s="236">
        <v>298</v>
      </c>
      <c r="H11" s="236">
        <v>521</v>
      </c>
      <c r="I11" s="236">
        <v>294</v>
      </c>
      <c r="J11" s="236">
        <v>27</v>
      </c>
      <c r="K11" s="236">
        <v>0</v>
      </c>
      <c r="L11" s="71" t="s">
        <v>126</v>
      </c>
      <c r="M11" s="1315"/>
    </row>
    <row r="12" spans="1:13" s="26" customFormat="1" ht="13.5" customHeight="1" thickTop="1" thickBot="1" x14ac:dyDescent="0.25">
      <c r="A12" s="1415"/>
      <c r="B12" s="149" t="s">
        <v>47</v>
      </c>
      <c r="C12" s="235">
        <f t="shared" si="0"/>
        <v>2088</v>
      </c>
      <c r="D12" s="237">
        <f>D10+D11</f>
        <v>0</v>
      </c>
      <c r="E12" s="237">
        <f t="shared" ref="E12:J12" si="2">E10+E11</f>
        <v>10</v>
      </c>
      <c r="F12" s="237">
        <f t="shared" si="2"/>
        <v>158</v>
      </c>
      <c r="G12" s="237">
        <f t="shared" si="2"/>
        <v>534</v>
      </c>
      <c r="H12" s="237">
        <f t="shared" si="2"/>
        <v>792</v>
      </c>
      <c r="I12" s="237">
        <f t="shared" si="2"/>
        <v>527</v>
      </c>
      <c r="J12" s="237">
        <f t="shared" si="2"/>
        <v>67</v>
      </c>
      <c r="K12" s="237">
        <f>K10+K11</f>
        <v>0</v>
      </c>
      <c r="L12" s="71" t="s">
        <v>48</v>
      </c>
      <c r="M12" s="1315"/>
    </row>
    <row r="13" spans="1:13" ht="13.5" customHeight="1" thickTop="1" thickBot="1" x14ac:dyDescent="0.25">
      <c r="A13" s="1416" t="s">
        <v>370</v>
      </c>
      <c r="B13" s="148" t="s">
        <v>248</v>
      </c>
      <c r="C13" s="233">
        <f t="shared" si="0"/>
        <v>519</v>
      </c>
      <c r="D13" s="223">
        <v>0</v>
      </c>
      <c r="E13" s="223">
        <v>2</v>
      </c>
      <c r="F13" s="223">
        <v>30</v>
      </c>
      <c r="G13" s="223">
        <v>110</v>
      </c>
      <c r="H13" s="223">
        <v>164</v>
      </c>
      <c r="I13" s="223">
        <v>171</v>
      </c>
      <c r="J13" s="223">
        <v>41</v>
      </c>
      <c r="K13" s="223">
        <v>1</v>
      </c>
      <c r="L13" s="69" t="s">
        <v>123</v>
      </c>
      <c r="M13" s="1313" t="s">
        <v>364</v>
      </c>
    </row>
    <row r="14" spans="1:13" ht="13.5" customHeight="1" thickTop="1" thickBot="1" x14ac:dyDescent="0.25">
      <c r="A14" s="1411"/>
      <c r="B14" s="147" t="s">
        <v>928</v>
      </c>
      <c r="C14" s="233">
        <f t="shared" si="0"/>
        <v>1212</v>
      </c>
      <c r="D14" s="223">
        <v>0</v>
      </c>
      <c r="E14" s="223">
        <v>4</v>
      </c>
      <c r="F14" s="223">
        <v>37</v>
      </c>
      <c r="G14" s="223">
        <v>216</v>
      </c>
      <c r="H14" s="223">
        <v>736</v>
      </c>
      <c r="I14" s="223">
        <v>209</v>
      </c>
      <c r="J14" s="223">
        <v>10</v>
      </c>
      <c r="K14" s="223">
        <v>0</v>
      </c>
      <c r="L14" s="70" t="s">
        <v>126</v>
      </c>
      <c r="M14" s="1313"/>
    </row>
    <row r="15" spans="1:13" s="26" customFormat="1" ht="13.5" customHeight="1" thickTop="1" thickBot="1" x14ac:dyDescent="0.25">
      <c r="A15" s="1412"/>
      <c r="B15" s="147" t="s">
        <v>47</v>
      </c>
      <c r="C15" s="233">
        <f t="shared" si="0"/>
        <v>1731</v>
      </c>
      <c r="D15" s="222">
        <f t="shared" ref="D15:J15" si="3">D13+D14</f>
        <v>0</v>
      </c>
      <c r="E15" s="222">
        <f t="shared" si="3"/>
        <v>6</v>
      </c>
      <c r="F15" s="222">
        <f t="shared" si="3"/>
        <v>67</v>
      </c>
      <c r="G15" s="222">
        <f t="shared" si="3"/>
        <v>326</v>
      </c>
      <c r="H15" s="222">
        <f t="shared" si="3"/>
        <v>900</v>
      </c>
      <c r="I15" s="222">
        <f t="shared" si="3"/>
        <v>380</v>
      </c>
      <c r="J15" s="222">
        <f t="shared" si="3"/>
        <v>51</v>
      </c>
      <c r="K15" s="222">
        <f>K13+K14</f>
        <v>1</v>
      </c>
      <c r="L15" s="70" t="s">
        <v>48</v>
      </c>
      <c r="M15" s="1313"/>
    </row>
    <row r="16" spans="1:13" ht="13.5" customHeight="1" thickTop="1" thickBot="1" x14ac:dyDescent="0.25">
      <c r="A16" s="1413" t="s">
        <v>251</v>
      </c>
      <c r="B16" s="149" t="s">
        <v>248</v>
      </c>
      <c r="C16" s="235">
        <f t="shared" si="0"/>
        <v>1924</v>
      </c>
      <c r="D16" s="236">
        <v>0</v>
      </c>
      <c r="E16" s="236">
        <v>5</v>
      </c>
      <c r="F16" s="236">
        <v>142</v>
      </c>
      <c r="G16" s="236">
        <v>448</v>
      </c>
      <c r="H16" s="236">
        <v>651</v>
      </c>
      <c r="I16" s="236">
        <v>557</v>
      </c>
      <c r="J16" s="236">
        <v>121</v>
      </c>
      <c r="K16" s="236">
        <v>0</v>
      </c>
      <c r="L16" s="71" t="s">
        <v>123</v>
      </c>
      <c r="M16" s="1315" t="s">
        <v>252</v>
      </c>
    </row>
    <row r="17" spans="1:19" ht="13.5" customHeight="1" thickTop="1" thickBot="1" x14ac:dyDescent="0.25">
      <c r="A17" s="1414"/>
      <c r="B17" s="149" t="s">
        <v>928</v>
      </c>
      <c r="C17" s="235">
        <f t="shared" si="0"/>
        <v>2033</v>
      </c>
      <c r="D17" s="236">
        <v>0</v>
      </c>
      <c r="E17" s="236">
        <v>11</v>
      </c>
      <c r="F17" s="236">
        <v>91</v>
      </c>
      <c r="G17" s="236">
        <v>467</v>
      </c>
      <c r="H17" s="236">
        <v>823</v>
      </c>
      <c r="I17" s="236">
        <v>560</v>
      </c>
      <c r="J17" s="236">
        <v>77</v>
      </c>
      <c r="K17" s="236">
        <v>4</v>
      </c>
      <c r="L17" s="71" t="s">
        <v>126</v>
      </c>
      <c r="M17" s="1315"/>
    </row>
    <row r="18" spans="1:19" s="26" customFormat="1" ht="13.5" customHeight="1" thickTop="1" thickBot="1" x14ac:dyDescent="0.25">
      <c r="A18" s="1415"/>
      <c r="B18" s="149" t="s">
        <v>47</v>
      </c>
      <c r="C18" s="235">
        <f t="shared" si="0"/>
        <v>3957</v>
      </c>
      <c r="D18" s="237">
        <f t="shared" ref="D18:J18" si="4">D16+D17</f>
        <v>0</v>
      </c>
      <c r="E18" s="237">
        <f t="shared" si="4"/>
        <v>16</v>
      </c>
      <c r="F18" s="237">
        <f t="shared" si="4"/>
        <v>233</v>
      </c>
      <c r="G18" s="237">
        <f t="shared" si="4"/>
        <v>915</v>
      </c>
      <c r="H18" s="237">
        <f t="shared" si="4"/>
        <v>1474</v>
      </c>
      <c r="I18" s="237">
        <f t="shared" si="4"/>
        <v>1117</v>
      </c>
      <c r="J18" s="237">
        <f t="shared" si="4"/>
        <v>198</v>
      </c>
      <c r="K18" s="237">
        <f>K16+K17</f>
        <v>4</v>
      </c>
      <c r="L18" s="71" t="s">
        <v>48</v>
      </c>
      <c r="M18" s="1315"/>
    </row>
    <row r="19" spans="1:19" ht="14.1" customHeight="1" thickTop="1" thickBot="1" x14ac:dyDescent="0.25">
      <c r="A19" s="1416" t="s">
        <v>371</v>
      </c>
      <c r="B19" s="148" t="s">
        <v>248</v>
      </c>
      <c r="C19" s="233">
        <f t="shared" si="0"/>
        <v>131</v>
      </c>
      <c r="D19" s="223">
        <v>0</v>
      </c>
      <c r="E19" s="223">
        <v>0</v>
      </c>
      <c r="F19" s="223">
        <v>5</v>
      </c>
      <c r="G19" s="223">
        <v>17</v>
      </c>
      <c r="H19" s="223">
        <v>54</v>
      </c>
      <c r="I19" s="223">
        <v>39</v>
      </c>
      <c r="J19" s="223">
        <v>16</v>
      </c>
      <c r="K19" s="223">
        <v>0</v>
      </c>
      <c r="L19" s="69" t="s">
        <v>123</v>
      </c>
      <c r="M19" s="1313" t="s">
        <v>365</v>
      </c>
    </row>
    <row r="20" spans="1:19" ht="14.1" customHeight="1" thickTop="1" thickBot="1" x14ac:dyDescent="0.25">
      <c r="A20" s="1411"/>
      <c r="B20" s="147" t="s">
        <v>928</v>
      </c>
      <c r="C20" s="233">
        <f t="shared" si="0"/>
        <v>302</v>
      </c>
      <c r="D20" s="223">
        <v>0</v>
      </c>
      <c r="E20" s="223">
        <v>1</v>
      </c>
      <c r="F20" s="223">
        <v>16</v>
      </c>
      <c r="G20" s="223">
        <v>61</v>
      </c>
      <c r="H20" s="223">
        <v>123</v>
      </c>
      <c r="I20" s="223">
        <v>91</v>
      </c>
      <c r="J20" s="223">
        <v>10</v>
      </c>
      <c r="K20" s="223">
        <v>0</v>
      </c>
      <c r="L20" s="70" t="s">
        <v>126</v>
      </c>
      <c r="M20" s="1313"/>
    </row>
    <row r="21" spans="1:19" s="26" customFormat="1" ht="14.1" customHeight="1" thickTop="1" thickBot="1" x14ac:dyDescent="0.25">
      <c r="A21" s="1412"/>
      <c r="B21" s="147" t="s">
        <v>47</v>
      </c>
      <c r="C21" s="233">
        <f t="shared" si="0"/>
        <v>433</v>
      </c>
      <c r="D21" s="222">
        <v>0</v>
      </c>
      <c r="E21" s="222">
        <f t="shared" ref="E21:J21" si="5">E19+E20</f>
        <v>1</v>
      </c>
      <c r="F21" s="222">
        <f t="shared" si="5"/>
        <v>21</v>
      </c>
      <c r="G21" s="222">
        <f t="shared" si="5"/>
        <v>78</v>
      </c>
      <c r="H21" s="222">
        <f t="shared" si="5"/>
        <v>177</v>
      </c>
      <c r="I21" s="222">
        <f t="shared" si="5"/>
        <v>130</v>
      </c>
      <c r="J21" s="222">
        <f t="shared" si="5"/>
        <v>26</v>
      </c>
      <c r="K21" s="222">
        <f>K19+K20</f>
        <v>0</v>
      </c>
      <c r="L21" s="70" t="s">
        <v>48</v>
      </c>
      <c r="M21" s="1313"/>
    </row>
    <row r="22" spans="1:19" ht="13.5" customHeight="1" thickTop="1" thickBot="1" x14ac:dyDescent="0.25">
      <c r="A22" s="1408" t="s">
        <v>376</v>
      </c>
      <c r="B22" s="149" t="s">
        <v>248</v>
      </c>
      <c r="C22" s="235">
        <f t="shared" si="0"/>
        <v>0</v>
      </c>
      <c r="D22" s="236">
        <v>0</v>
      </c>
      <c r="E22" s="236">
        <v>0</v>
      </c>
      <c r="F22" s="236">
        <v>0</v>
      </c>
      <c r="G22" s="236">
        <v>0</v>
      </c>
      <c r="H22" s="236">
        <v>0</v>
      </c>
      <c r="I22" s="236">
        <v>0</v>
      </c>
      <c r="J22" s="236">
        <v>0</v>
      </c>
      <c r="K22" s="236">
        <v>0</v>
      </c>
      <c r="L22" s="71" t="s">
        <v>123</v>
      </c>
      <c r="M22" s="1315" t="s">
        <v>373</v>
      </c>
    </row>
    <row r="23" spans="1:19" ht="13.5" customHeight="1" thickTop="1" thickBot="1" x14ac:dyDescent="0.25">
      <c r="A23" s="1408"/>
      <c r="B23" s="149" t="s">
        <v>928</v>
      </c>
      <c r="C23" s="235">
        <f t="shared" si="0"/>
        <v>0</v>
      </c>
      <c r="D23" s="236">
        <v>0</v>
      </c>
      <c r="E23" s="236">
        <v>0</v>
      </c>
      <c r="F23" s="236">
        <v>0</v>
      </c>
      <c r="G23" s="236">
        <v>0</v>
      </c>
      <c r="H23" s="236">
        <v>0</v>
      </c>
      <c r="I23" s="236">
        <v>0</v>
      </c>
      <c r="J23" s="236">
        <v>0</v>
      </c>
      <c r="K23" s="236">
        <v>0</v>
      </c>
      <c r="L23" s="71" t="s">
        <v>126</v>
      </c>
      <c r="M23" s="1315"/>
    </row>
    <row r="24" spans="1:19" s="26" customFormat="1" ht="13.5" customHeight="1" thickTop="1" thickBot="1" x14ac:dyDescent="0.25">
      <c r="A24" s="1408"/>
      <c r="B24" s="149" t="s">
        <v>47</v>
      </c>
      <c r="C24" s="235">
        <f t="shared" si="0"/>
        <v>0</v>
      </c>
      <c r="D24" s="237">
        <v>0</v>
      </c>
      <c r="E24" s="237">
        <f t="shared" ref="E24:J24" si="6">E22+E23</f>
        <v>0</v>
      </c>
      <c r="F24" s="237">
        <f t="shared" si="6"/>
        <v>0</v>
      </c>
      <c r="G24" s="237">
        <f t="shared" si="6"/>
        <v>0</v>
      </c>
      <c r="H24" s="237">
        <f t="shared" si="6"/>
        <v>0</v>
      </c>
      <c r="I24" s="237">
        <f t="shared" si="6"/>
        <v>0</v>
      </c>
      <c r="J24" s="237">
        <f t="shared" si="6"/>
        <v>0</v>
      </c>
      <c r="K24" s="237">
        <f>K22+K23</f>
        <v>0</v>
      </c>
      <c r="L24" s="71" t="s">
        <v>48</v>
      </c>
      <c r="M24" s="1315"/>
    </row>
    <row r="25" spans="1:19" ht="13.5" customHeight="1" thickTop="1" thickBot="1" x14ac:dyDescent="0.25">
      <c r="A25" s="1416" t="s">
        <v>582</v>
      </c>
      <c r="B25" s="148" t="s">
        <v>248</v>
      </c>
      <c r="C25" s="233">
        <f t="shared" si="0"/>
        <v>1</v>
      </c>
      <c r="D25" s="223">
        <v>0</v>
      </c>
      <c r="E25" s="223">
        <v>0</v>
      </c>
      <c r="F25" s="223">
        <v>0</v>
      </c>
      <c r="G25" s="223">
        <v>1</v>
      </c>
      <c r="H25" s="223">
        <v>0</v>
      </c>
      <c r="I25" s="223">
        <v>0</v>
      </c>
      <c r="J25" s="223">
        <v>0</v>
      </c>
      <c r="K25" s="223">
        <v>0</v>
      </c>
      <c r="L25" s="69" t="s">
        <v>123</v>
      </c>
      <c r="M25" s="1313" t="s">
        <v>366</v>
      </c>
    </row>
    <row r="26" spans="1:19" ht="13.5" customHeight="1" thickTop="1" thickBot="1" x14ac:dyDescent="0.25">
      <c r="A26" s="1411"/>
      <c r="B26" s="147" t="s">
        <v>928</v>
      </c>
      <c r="C26" s="233">
        <f t="shared" si="0"/>
        <v>2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2</v>
      </c>
      <c r="J26" s="223">
        <v>0</v>
      </c>
      <c r="K26" s="223">
        <v>0</v>
      </c>
      <c r="L26" s="70" t="s">
        <v>126</v>
      </c>
      <c r="M26" s="1313"/>
      <c r="P26" s="1430" t="s">
        <v>1251</v>
      </c>
      <c r="Q26" s="1430"/>
      <c r="R26" s="1430"/>
      <c r="S26" s="1430"/>
    </row>
    <row r="27" spans="1:19" s="26" customFormat="1" ht="13.5" customHeight="1" thickTop="1" thickBot="1" x14ac:dyDescent="0.25">
      <c r="A27" s="1412"/>
      <c r="B27" s="147" t="s">
        <v>47</v>
      </c>
      <c r="C27" s="222">
        <f t="shared" si="0"/>
        <v>3</v>
      </c>
      <c r="D27" s="222">
        <v>0</v>
      </c>
      <c r="E27" s="222">
        <f t="shared" ref="E27:J27" si="7">E25+E26</f>
        <v>0</v>
      </c>
      <c r="F27" s="222">
        <f t="shared" si="7"/>
        <v>0</v>
      </c>
      <c r="G27" s="222">
        <f t="shared" si="7"/>
        <v>1</v>
      </c>
      <c r="H27" s="222">
        <f t="shared" si="7"/>
        <v>0</v>
      </c>
      <c r="I27" s="222">
        <f t="shared" si="7"/>
        <v>2</v>
      </c>
      <c r="J27" s="222">
        <f t="shared" si="7"/>
        <v>0</v>
      </c>
      <c r="K27" s="222">
        <f>K25+K26</f>
        <v>0</v>
      </c>
      <c r="L27" s="70" t="s">
        <v>48</v>
      </c>
      <c r="M27" s="1313"/>
      <c r="P27" s="1430"/>
      <c r="Q27" s="1430"/>
      <c r="R27" s="1430"/>
      <c r="S27" s="1430"/>
    </row>
    <row r="28" spans="1:19" ht="13.5" customHeight="1" thickTop="1" thickBot="1" x14ac:dyDescent="0.25">
      <c r="A28" s="1413" t="s">
        <v>377</v>
      </c>
      <c r="B28" s="149" t="s">
        <v>248</v>
      </c>
      <c r="C28" s="235">
        <f t="shared" si="0"/>
        <v>0</v>
      </c>
      <c r="D28" s="236">
        <v>0</v>
      </c>
      <c r="E28" s="236">
        <v>0</v>
      </c>
      <c r="F28" s="236">
        <v>0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71" t="s">
        <v>123</v>
      </c>
      <c r="M28" s="1423" t="s">
        <v>374</v>
      </c>
      <c r="P28" s="1430"/>
      <c r="Q28" s="1430"/>
      <c r="R28" s="1430"/>
      <c r="S28" s="1430"/>
    </row>
    <row r="29" spans="1:19" ht="13.5" customHeight="1" thickTop="1" thickBot="1" x14ac:dyDescent="0.25">
      <c r="A29" s="1414"/>
      <c r="B29" s="149" t="s">
        <v>928</v>
      </c>
      <c r="C29" s="235">
        <f t="shared" si="0"/>
        <v>0</v>
      </c>
      <c r="D29" s="236">
        <v>0</v>
      </c>
      <c r="E29" s="236">
        <v>0</v>
      </c>
      <c r="F29" s="236">
        <v>0</v>
      </c>
      <c r="G29" s="236">
        <v>0</v>
      </c>
      <c r="H29" s="236">
        <v>0</v>
      </c>
      <c r="I29" s="236">
        <v>0</v>
      </c>
      <c r="J29" s="236">
        <v>0</v>
      </c>
      <c r="K29" s="236">
        <v>0</v>
      </c>
      <c r="L29" s="71" t="s">
        <v>126</v>
      </c>
      <c r="M29" s="1423"/>
      <c r="P29" s="1430"/>
      <c r="Q29" s="1430"/>
      <c r="R29" s="1430"/>
      <c r="S29" s="1430"/>
    </row>
    <row r="30" spans="1:19" s="26" customFormat="1" ht="13.5" customHeight="1" thickTop="1" thickBot="1" x14ac:dyDescent="0.25">
      <c r="A30" s="1422"/>
      <c r="B30" s="149" t="s">
        <v>47</v>
      </c>
      <c r="C30" s="235">
        <f t="shared" si="0"/>
        <v>0</v>
      </c>
      <c r="D30" s="237">
        <v>0</v>
      </c>
      <c r="E30" s="237">
        <f t="shared" ref="E30:J30" si="8">E28+E29</f>
        <v>0</v>
      </c>
      <c r="F30" s="237">
        <f t="shared" si="8"/>
        <v>0</v>
      </c>
      <c r="G30" s="237">
        <f t="shared" si="8"/>
        <v>0</v>
      </c>
      <c r="H30" s="237">
        <f t="shared" si="8"/>
        <v>0</v>
      </c>
      <c r="I30" s="237">
        <f t="shared" si="8"/>
        <v>0</v>
      </c>
      <c r="J30" s="237">
        <f t="shared" si="8"/>
        <v>0</v>
      </c>
      <c r="K30" s="237">
        <f>K28+K29</f>
        <v>0</v>
      </c>
      <c r="L30" s="71" t="s">
        <v>48</v>
      </c>
      <c r="M30" s="1423"/>
      <c r="P30" s="1430"/>
      <c r="Q30" s="1430"/>
      <c r="R30" s="1430"/>
      <c r="S30" s="1430"/>
    </row>
    <row r="31" spans="1:19" ht="13.5" customHeight="1" thickTop="1" thickBot="1" x14ac:dyDescent="0.25">
      <c r="A31" s="1424" t="s">
        <v>375</v>
      </c>
      <c r="B31" s="148" t="s">
        <v>248</v>
      </c>
      <c r="C31" s="233">
        <f t="shared" si="0"/>
        <v>14</v>
      </c>
      <c r="D31" s="223">
        <v>0</v>
      </c>
      <c r="E31" s="223">
        <v>0</v>
      </c>
      <c r="F31" s="223">
        <v>3</v>
      </c>
      <c r="G31" s="223">
        <v>6</v>
      </c>
      <c r="H31" s="223">
        <v>3</v>
      </c>
      <c r="I31" s="223">
        <v>2</v>
      </c>
      <c r="J31" s="223">
        <v>0</v>
      </c>
      <c r="K31" s="223">
        <v>0</v>
      </c>
      <c r="L31" s="69" t="s">
        <v>123</v>
      </c>
      <c r="M31" s="1441" t="s">
        <v>367</v>
      </c>
      <c r="P31" s="1430"/>
      <c r="Q31" s="1430"/>
      <c r="R31" s="1430"/>
      <c r="S31" s="1430"/>
    </row>
    <row r="32" spans="1:19" ht="13.5" customHeight="1" thickTop="1" thickBot="1" x14ac:dyDescent="0.25">
      <c r="A32" s="1424"/>
      <c r="B32" s="147" t="s">
        <v>928</v>
      </c>
      <c r="C32" s="233">
        <f t="shared" si="0"/>
        <v>128</v>
      </c>
      <c r="D32" s="223">
        <v>0</v>
      </c>
      <c r="E32" s="223">
        <v>3</v>
      </c>
      <c r="F32" s="223">
        <v>15</v>
      </c>
      <c r="G32" s="223">
        <v>31</v>
      </c>
      <c r="H32" s="223">
        <v>42</v>
      </c>
      <c r="I32" s="223">
        <v>32</v>
      </c>
      <c r="J32" s="223">
        <v>4</v>
      </c>
      <c r="K32" s="223">
        <v>1</v>
      </c>
      <c r="L32" s="70" t="s">
        <v>126</v>
      </c>
      <c r="M32" s="1441"/>
    </row>
    <row r="33" spans="1:16" s="26" customFormat="1" ht="13.5" customHeight="1" thickTop="1" thickBot="1" x14ac:dyDescent="0.25">
      <c r="A33" s="1424"/>
      <c r="B33" s="147" t="s">
        <v>47</v>
      </c>
      <c r="C33" s="233">
        <f>SUM(D33:K33)</f>
        <v>142</v>
      </c>
      <c r="D33" s="222">
        <v>0</v>
      </c>
      <c r="E33" s="222">
        <f t="shared" ref="E33:J33" si="9">E31+E32</f>
        <v>3</v>
      </c>
      <c r="F33" s="222">
        <f t="shared" si="9"/>
        <v>18</v>
      </c>
      <c r="G33" s="222">
        <f t="shared" si="9"/>
        <v>37</v>
      </c>
      <c r="H33" s="222">
        <f t="shared" si="9"/>
        <v>45</v>
      </c>
      <c r="I33" s="222">
        <f t="shared" si="9"/>
        <v>34</v>
      </c>
      <c r="J33" s="222">
        <f t="shared" si="9"/>
        <v>4</v>
      </c>
      <c r="K33" s="222">
        <f>K31+K32</f>
        <v>1</v>
      </c>
      <c r="L33" s="70" t="s">
        <v>48</v>
      </c>
      <c r="M33" s="1441"/>
    </row>
    <row r="34" spans="1:16" ht="13.5" customHeight="1" thickTop="1" thickBot="1" x14ac:dyDescent="0.25">
      <c r="A34" s="1417" t="s">
        <v>1086</v>
      </c>
      <c r="B34" s="149" t="s">
        <v>248</v>
      </c>
      <c r="C34" s="235">
        <f t="shared" si="0"/>
        <v>121</v>
      </c>
      <c r="D34" s="236">
        <v>0</v>
      </c>
      <c r="E34" s="236">
        <v>0</v>
      </c>
      <c r="F34" s="236">
        <v>5</v>
      </c>
      <c r="G34" s="236">
        <v>14</v>
      </c>
      <c r="H34" s="236">
        <v>34</v>
      </c>
      <c r="I34" s="236">
        <v>42</v>
      </c>
      <c r="J34" s="236">
        <v>24</v>
      </c>
      <c r="K34" s="236">
        <v>2</v>
      </c>
      <c r="L34" s="71" t="s">
        <v>123</v>
      </c>
      <c r="M34" s="1423" t="s">
        <v>368</v>
      </c>
    </row>
    <row r="35" spans="1:16" ht="13.5" customHeight="1" thickTop="1" thickBot="1" x14ac:dyDescent="0.25">
      <c r="A35" s="1418"/>
      <c r="B35" s="149" t="s">
        <v>928</v>
      </c>
      <c r="C35" s="235">
        <f t="shared" si="0"/>
        <v>47</v>
      </c>
      <c r="D35" s="236">
        <v>0</v>
      </c>
      <c r="E35" s="236">
        <v>0</v>
      </c>
      <c r="F35" s="236">
        <v>2</v>
      </c>
      <c r="G35" s="236">
        <v>7</v>
      </c>
      <c r="H35" s="236">
        <v>14</v>
      </c>
      <c r="I35" s="236">
        <v>14</v>
      </c>
      <c r="J35" s="236">
        <v>10</v>
      </c>
      <c r="K35" s="236">
        <v>0</v>
      </c>
      <c r="L35" s="71" t="s">
        <v>126</v>
      </c>
      <c r="M35" s="1423"/>
    </row>
    <row r="36" spans="1:16" s="26" customFormat="1" ht="13.5" customHeight="1" thickTop="1" x14ac:dyDescent="0.2">
      <c r="A36" s="1419"/>
      <c r="B36" s="641" t="s">
        <v>47</v>
      </c>
      <c r="C36" s="238">
        <f t="shared" si="0"/>
        <v>168</v>
      </c>
      <c r="D36" s="239">
        <v>0</v>
      </c>
      <c r="E36" s="239">
        <f t="shared" ref="E36:J36" si="10">E34+E35</f>
        <v>0</v>
      </c>
      <c r="F36" s="239">
        <f t="shared" si="10"/>
        <v>7</v>
      </c>
      <c r="G36" s="239">
        <f t="shared" si="10"/>
        <v>21</v>
      </c>
      <c r="H36" s="239">
        <f t="shared" si="10"/>
        <v>48</v>
      </c>
      <c r="I36" s="239">
        <f t="shared" si="10"/>
        <v>56</v>
      </c>
      <c r="J36" s="239">
        <f t="shared" si="10"/>
        <v>34</v>
      </c>
      <c r="K36" s="239">
        <f>K34+K35</f>
        <v>2</v>
      </c>
      <c r="L36" s="72" t="s">
        <v>48</v>
      </c>
      <c r="M36" s="1442"/>
    </row>
    <row r="37" spans="1:16" ht="13.5" customHeight="1" thickBot="1" x14ac:dyDescent="0.25">
      <c r="A37" s="1420" t="s">
        <v>583</v>
      </c>
      <c r="B37" s="640" t="s">
        <v>248</v>
      </c>
      <c r="C37" s="240">
        <f t="shared" si="0"/>
        <v>3605</v>
      </c>
      <c r="D37" s="241">
        <v>0</v>
      </c>
      <c r="E37" s="241">
        <f t="shared" ref="E37:J37" si="11">SUM(E7,E10,E13,E16,E19,E22,E25,E28,E31,E34)</f>
        <v>11</v>
      </c>
      <c r="F37" s="241">
        <f t="shared" si="11"/>
        <v>275</v>
      </c>
      <c r="G37" s="241">
        <f t="shared" si="11"/>
        <v>846</v>
      </c>
      <c r="H37" s="241">
        <f t="shared" si="11"/>
        <v>1182</v>
      </c>
      <c r="I37" s="241">
        <f t="shared" si="11"/>
        <v>1046</v>
      </c>
      <c r="J37" s="241">
        <f t="shared" si="11"/>
        <v>242</v>
      </c>
      <c r="K37" s="241">
        <f>SUM(K7,K10,K13,K16,K19,K22,K25,K28,K31,K34)</f>
        <v>3</v>
      </c>
      <c r="L37" s="69" t="s">
        <v>123</v>
      </c>
      <c r="M37" s="1436" t="s">
        <v>416</v>
      </c>
    </row>
    <row r="38" spans="1:16" ht="13.5" customHeight="1" thickTop="1" thickBot="1" x14ac:dyDescent="0.25">
      <c r="A38" s="1421"/>
      <c r="B38" s="147" t="s">
        <v>928</v>
      </c>
      <c r="C38" s="233">
        <f t="shared" si="0"/>
        <v>5000</v>
      </c>
      <c r="D38" s="242">
        <f t="shared" ref="D38:J38" si="12">SUM(D8,D11,D14,D17,D20,D23,D26,D29,D32,D35)</f>
        <v>0</v>
      </c>
      <c r="E38" s="242">
        <f t="shared" si="12"/>
        <v>25</v>
      </c>
      <c r="F38" s="242">
        <f t="shared" si="12"/>
        <v>243</v>
      </c>
      <c r="G38" s="242">
        <f t="shared" si="12"/>
        <v>1100</v>
      </c>
      <c r="H38" s="242">
        <f t="shared" si="12"/>
        <v>2273</v>
      </c>
      <c r="I38" s="242">
        <f t="shared" si="12"/>
        <v>1214</v>
      </c>
      <c r="J38" s="242">
        <f t="shared" si="12"/>
        <v>140</v>
      </c>
      <c r="K38" s="242">
        <f>SUM(K8,K11,K14,K17,K20,K23,K26,K29,K32,K35)</f>
        <v>5</v>
      </c>
      <c r="L38" s="70" t="s">
        <v>126</v>
      </c>
      <c r="M38" s="1437"/>
    </row>
    <row r="39" spans="1:16" s="26" customFormat="1" ht="13.5" customHeight="1" thickTop="1" x14ac:dyDescent="0.2">
      <c r="A39" s="1421"/>
      <c r="B39" s="227" t="s">
        <v>47</v>
      </c>
      <c r="C39" s="224">
        <f t="shared" si="0"/>
        <v>8605</v>
      </c>
      <c r="D39" s="243">
        <f t="shared" ref="D39:J39" si="13">SUM(D37:D38)</f>
        <v>0</v>
      </c>
      <c r="E39" s="243">
        <f t="shared" si="13"/>
        <v>36</v>
      </c>
      <c r="F39" s="243">
        <f t="shared" si="13"/>
        <v>518</v>
      </c>
      <c r="G39" s="243">
        <f t="shared" si="13"/>
        <v>1946</v>
      </c>
      <c r="H39" s="243">
        <f t="shared" si="13"/>
        <v>3455</v>
      </c>
      <c r="I39" s="243">
        <f t="shared" si="13"/>
        <v>2260</v>
      </c>
      <c r="J39" s="243">
        <f t="shared" si="13"/>
        <v>382</v>
      </c>
      <c r="K39" s="247">
        <f>SUM(K37:K38)</f>
        <v>8</v>
      </c>
      <c r="L39" s="73" t="s">
        <v>48</v>
      </c>
      <c r="M39" s="1438"/>
    </row>
    <row r="40" spans="1:16" ht="13.5" customHeight="1" thickBot="1" x14ac:dyDescent="0.25">
      <c r="A40" s="1407" t="s">
        <v>841</v>
      </c>
      <c r="B40" s="229" t="s">
        <v>248</v>
      </c>
      <c r="C40" s="235">
        <f>SUM(D40:K40)</f>
        <v>2745</v>
      </c>
      <c r="D40" s="244">
        <v>1</v>
      </c>
      <c r="E40" s="244">
        <v>12</v>
      </c>
      <c r="F40" s="244">
        <v>127</v>
      </c>
      <c r="G40" s="244">
        <v>376</v>
      </c>
      <c r="H40" s="244">
        <v>648</v>
      </c>
      <c r="I40" s="244">
        <v>858</v>
      </c>
      <c r="J40" s="244">
        <v>677</v>
      </c>
      <c r="K40" s="244">
        <v>46</v>
      </c>
      <c r="L40" s="230" t="s">
        <v>123</v>
      </c>
      <c r="M40" s="1439" t="s">
        <v>1120</v>
      </c>
    </row>
    <row r="41" spans="1:16" ht="13.5" customHeight="1" thickTop="1" thickBot="1" x14ac:dyDescent="0.25">
      <c r="A41" s="1408"/>
      <c r="B41" s="149" t="s">
        <v>928</v>
      </c>
      <c r="C41" s="237">
        <f t="shared" si="0"/>
        <v>16719</v>
      </c>
      <c r="D41" s="236">
        <v>8</v>
      </c>
      <c r="E41" s="236">
        <v>55</v>
      </c>
      <c r="F41" s="236">
        <v>638</v>
      </c>
      <c r="G41" s="236">
        <v>2622</v>
      </c>
      <c r="H41" s="236">
        <v>5471</v>
      </c>
      <c r="I41" s="236">
        <v>5299</v>
      </c>
      <c r="J41" s="236">
        <v>2361</v>
      </c>
      <c r="K41" s="236">
        <v>265</v>
      </c>
      <c r="L41" s="71" t="s">
        <v>126</v>
      </c>
      <c r="M41" s="1423"/>
    </row>
    <row r="42" spans="1:16" s="26" customFormat="1" ht="13.5" customHeight="1" thickTop="1" x14ac:dyDescent="0.2">
      <c r="A42" s="1409"/>
      <c r="B42" s="231" t="s">
        <v>47</v>
      </c>
      <c r="C42" s="245">
        <f t="shared" si="0"/>
        <v>19464</v>
      </c>
      <c r="D42" s="245">
        <f t="shared" ref="D42:J42" si="14">SUM(D40:D41)</f>
        <v>9</v>
      </c>
      <c r="E42" s="245">
        <f t="shared" si="14"/>
        <v>67</v>
      </c>
      <c r="F42" s="245">
        <f t="shared" si="14"/>
        <v>765</v>
      </c>
      <c r="G42" s="245">
        <f t="shared" si="14"/>
        <v>2998</v>
      </c>
      <c r="H42" s="245">
        <f t="shared" si="14"/>
        <v>6119</v>
      </c>
      <c r="I42" s="245">
        <f t="shared" si="14"/>
        <v>6157</v>
      </c>
      <c r="J42" s="245">
        <f t="shared" si="14"/>
        <v>3038</v>
      </c>
      <c r="K42" s="245">
        <f>SUM(K40:K41)</f>
        <v>311</v>
      </c>
      <c r="L42" s="232" t="s">
        <v>48</v>
      </c>
      <c r="M42" s="1440"/>
    </row>
    <row r="43" spans="1:16" ht="13.5" customHeight="1" thickBot="1" x14ac:dyDescent="0.25">
      <c r="A43" s="1420" t="s">
        <v>294</v>
      </c>
      <c r="B43" s="148" t="s">
        <v>248</v>
      </c>
      <c r="C43" s="233">
        <f t="shared" si="0"/>
        <v>6350</v>
      </c>
      <c r="D43" s="586">
        <f t="shared" ref="D43:J43" si="15">SUM(D37+D40)</f>
        <v>1</v>
      </c>
      <c r="E43" s="586">
        <f t="shared" si="15"/>
        <v>23</v>
      </c>
      <c r="F43" s="586">
        <f t="shared" si="15"/>
        <v>402</v>
      </c>
      <c r="G43" s="586">
        <f t="shared" si="15"/>
        <v>1222</v>
      </c>
      <c r="H43" s="586">
        <f t="shared" si="15"/>
        <v>1830</v>
      </c>
      <c r="I43" s="586">
        <f t="shared" si="15"/>
        <v>1904</v>
      </c>
      <c r="J43" s="586">
        <f t="shared" si="15"/>
        <v>919</v>
      </c>
      <c r="K43" s="586">
        <f>SUM(K37+K40)</f>
        <v>49</v>
      </c>
      <c r="L43" s="587" t="s">
        <v>123</v>
      </c>
      <c r="M43" s="1437" t="s">
        <v>455</v>
      </c>
    </row>
    <row r="44" spans="1:16" ht="13.5" customHeight="1" thickTop="1" thickBot="1" x14ac:dyDescent="0.25">
      <c r="A44" s="1421"/>
      <c r="B44" s="147" t="s">
        <v>928</v>
      </c>
      <c r="C44" s="222">
        <f t="shared" si="0"/>
        <v>21719</v>
      </c>
      <c r="D44" s="242">
        <f t="shared" ref="D44:J44" si="16">SUM(D38+D41)</f>
        <v>8</v>
      </c>
      <c r="E44" s="242">
        <f t="shared" si="16"/>
        <v>80</v>
      </c>
      <c r="F44" s="242">
        <f t="shared" si="16"/>
        <v>881</v>
      </c>
      <c r="G44" s="242">
        <f t="shared" si="16"/>
        <v>3722</v>
      </c>
      <c r="H44" s="242">
        <f t="shared" si="16"/>
        <v>7744</v>
      </c>
      <c r="I44" s="242">
        <f t="shared" si="16"/>
        <v>6513</v>
      </c>
      <c r="J44" s="242">
        <f t="shared" si="16"/>
        <v>2501</v>
      </c>
      <c r="K44" s="242">
        <f>SUM(K38+K41)</f>
        <v>270</v>
      </c>
      <c r="L44" s="70" t="s">
        <v>126</v>
      </c>
      <c r="M44" s="1437"/>
    </row>
    <row r="45" spans="1:16" s="26" customFormat="1" ht="13.5" customHeight="1" thickTop="1" x14ac:dyDescent="0.2">
      <c r="A45" s="1443"/>
      <c r="B45" s="150" t="s">
        <v>47</v>
      </c>
      <c r="C45" s="246">
        <f>SUM(D45:K45)</f>
        <v>28069</v>
      </c>
      <c r="D45" s="247">
        <f t="shared" ref="D45:J45" si="17">SUM(D39+D42)</f>
        <v>9</v>
      </c>
      <c r="E45" s="247">
        <f t="shared" si="17"/>
        <v>103</v>
      </c>
      <c r="F45" s="247">
        <f t="shared" si="17"/>
        <v>1283</v>
      </c>
      <c r="G45" s="247">
        <f t="shared" si="17"/>
        <v>4944</v>
      </c>
      <c r="H45" s="247">
        <f t="shared" si="17"/>
        <v>9574</v>
      </c>
      <c r="I45" s="247">
        <f t="shared" si="17"/>
        <v>8417</v>
      </c>
      <c r="J45" s="247">
        <f t="shared" si="17"/>
        <v>3420</v>
      </c>
      <c r="K45" s="247">
        <f>SUM(K39+K42)</f>
        <v>319</v>
      </c>
      <c r="L45" s="73" t="s">
        <v>48</v>
      </c>
      <c r="M45" s="1438"/>
    </row>
    <row r="46" spans="1:16" ht="13.5" customHeight="1" x14ac:dyDescent="0.25">
      <c r="A46" s="1435" t="s">
        <v>840</v>
      </c>
      <c r="B46" s="1435"/>
      <c r="C46" s="1435"/>
      <c r="D46" s="1435"/>
      <c r="E46" s="1435"/>
      <c r="F46" s="1435"/>
      <c r="G46" s="1435"/>
      <c r="H46" s="1435"/>
      <c r="I46" s="1435"/>
      <c r="J46" s="167"/>
      <c r="K46" s="1431" t="s">
        <v>839</v>
      </c>
      <c r="L46" s="1431"/>
      <c r="M46" s="1431"/>
      <c r="N46" s="105"/>
      <c r="O46" s="105"/>
      <c r="P46" s="105"/>
    </row>
    <row r="47" spans="1:16" x14ac:dyDescent="0.25">
      <c r="B47" s="47"/>
      <c r="L47" s="47"/>
    </row>
    <row r="48" spans="1:16" x14ac:dyDescent="0.25">
      <c r="B48" s="47"/>
      <c r="L48" s="47"/>
    </row>
    <row r="49" spans="2:13" x14ac:dyDescent="0.25">
      <c r="B49" s="47"/>
      <c r="L49" s="47"/>
      <c r="M49" s="29"/>
    </row>
    <row r="50" spans="2:13" x14ac:dyDescent="0.25">
      <c r="B50" s="47"/>
      <c r="L50" s="47"/>
      <c r="M50" s="29"/>
    </row>
    <row r="51" spans="2:13" x14ac:dyDescent="0.25">
      <c r="B51" s="47"/>
      <c r="L51" s="47"/>
      <c r="M51" s="29"/>
    </row>
    <row r="52" spans="2:13" x14ac:dyDescent="0.25">
      <c r="B52" s="47"/>
      <c r="L52" s="47"/>
      <c r="M52" s="29"/>
    </row>
    <row r="53" spans="2:13" x14ac:dyDescent="0.25">
      <c r="B53" s="47"/>
      <c r="L53" s="47"/>
      <c r="M53" s="29"/>
    </row>
    <row r="54" spans="2:13" x14ac:dyDescent="0.25">
      <c r="B54" s="47"/>
      <c r="L54" s="47"/>
      <c r="M54" s="29"/>
    </row>
    <row r="55" spans="2:13" x14ac:dyDescent="0.25">
      <c r="B55" s="47"/>
      <c r="L55" s="47"/>
      <c r="M55" s="29"/>
    </row>
    <row r="56" spans="2:13" x14ac:dyDescent="0.25">
      <c r="B56" s="47"/>
      <c r="L56" s="47"/>
      <c r="M56" s="29"/>
    </row>
    <row r="57" spans="2:13" x14ac:dyDescent="0.25">
      <c r="B57" s="47"/>
      <c r="L57" s="47"/>
      <c r="M57" s="29"/>
    </row>
    <row r="58" spans="2:13" x14ac:dyDescent="0.25">
      <c r="B58" s="47"/>
      <c r="L58" s="47"/>
      <c r="M58" s="29"/>
    </row>
    <row r="59" spans="2:13" x14ac:dyDescent="0.25">
      <c r="B59" s="47"/>
      <c r="L59" s="47"/>
      <c r="M59" s="29"/>
    </row>
    <row r="60" spans="2:13" x14ac:dyDescent="0.25">
      <c r="B60" s="47"/>
      <c r="L60" s="47"/>
      <c r="M60" s="29"/>
    </row>
    <row r="61" spans="2:13" x14ac:dyDescent="0.25">
      <c r="B61" s="47"/>
      <c r="L61" s="47"/>
      <c r="M61" s="29"/>
    </row>
    <row r="62" spans="2:13" x14ac:dyDescent="0.25">
      <c r="B62" s="47"/>
      <c r="L62" s="47"/>
      <c r="M62" s="29"/>
    </row>
    <row r="63" spans="2:13" x14ac:dyDescent="0.25">
      <c r="B63" s="47"/>
      <c r="L63" s="47"/>
      <c r="M63" s="29"/>
    </row>
    <row r="64" spans="2:13" x14ac:dyDescent="0.25">
      <c r="B64" s="47"/>
      <c r="L64" s="47"/>
      <c r="M64" s="29"/>
    </row>
    <row r="65" spans="1:13" x14ac:dyDescent="0.25">
      <c r="A65" s="29"/>
      <c r="B65" s="47"/>
      <c r="L65" s="47"/>
      <c r="M65" s="29"/>
    </row>
    <row r="66" spans="1:13" x14ac:dyDescent="0.25">
      <c r="A66" s="29"/>
      <c r="B66" s="47"/>
      <c r="L66" s="47"/>
      <c r="M66" s="29"/>
    </row>
    <row r="67" spans="1:13" x14ac:dyDescent="0.25">
      <c r="A67" s="29"/>
      <c r="B67" s="47"/>
      <c r="L67" s="47"/>
      <c r="M67" s="29"/>
    </row>
    <row r="68" spans="1:13" x14ac:dyDescent="0.25">
      <c r="A68" s="29"/>
      <c r="B68" s="47"/>
      <c r="L68" s="47"/>
      <c r="M68" s="29"/>
    </row>
    <row r="69" spans="1:13" x14ac:dyDescent="0.25">
      <c r="A69" s="29"/>
      <c r="B69" s="47"/>
      <c r="L69" s="47"/>
      <c r="M69" s="29"/>
    </row>
    <row r="70" spans="1:13" x14ac:dyDescent="0.25">
      <c r="A70" s="29"/>
      <c r="B70" s="47"/>
      <c r="L70" s="47"/>
      <c r="M70" s="29"/>
    </row>
    <row r="71" spans="1:13" x14ac:dyDescent="0.25">
      <c r="A71" s="29"/>
      <c r="B71" s="47"/>
      <c r="L71" s="47"/>
      <c r="M71" s="29"/>
    </row>
    <row r="72" spans="1:13" x14ac:dyDescent="0.25">
      <c r="A72" s="29"/>
      <c r="B72" s="47"/>
      <c r="L72" s="47"/>
      <c r="M72" s="29"/>
    </row>
    <row r="73" spans="1:13" x14ac:dyDescent="0.25">
      <c r="A73" s="29"/>
      <c r="B73" s="47"/>
      <c r="L73" s="47"/>
      <c r="M73" s="29"/>
    </row>
    <row r="74" spans="1:13" x14ac:dyDescent="0.25">
      <c r="A74" s="29"/>
      <c r="B74" s="47"/>
      <c r="L74" s="47"/>
      <c r="M74" s="29"/>
    </row>
    <row r="75" spans="1:13" x14ac:dyDescent="0.25">
      <c r="A75" s="29"/>
      <c r="B75" s="47"/>
      <c r="L75" s="47"/>
      <c r="M75" s="29"/>
    </row>
    <row r="76" spans="1:13" x14ac:dyDescent="0.25">
      <c r="A76" s="29"/>
      <c r="B76" s="47"/>
      <c r="L76" s="47"/>
      <c r="M76" s="29"/>
    </row>
    <row r="77" spans="1:13" x14ac:dyDescent="0.25">
      <c r="A77" s="29"/>
      <c r="B77" s="47"/>
      <c r="L77" s="47"/>
      <c r="M77" s="29"/>
    </row>
    <row r="78" spans="1:13" x14ac:dyDescent="0.25">
      <c r="A78" s="29"/>
      <c r="B78" s="47"/>
      <c r="L78" s="47"/>
      <c r="M78" s="29"/>
    </row>
    <row r="79" spans="1:13" x14ac:dyDescent="0.25">
      <c r="A79" s="29"/>
      <c r="B79" s="47"/>
      <c r="L79" s="47"/>
      <c r="M79" s="29"/>
    </row>
    <row r="80" spans="1:13" x14ac:dyDescent="0.25">
      <c r="A80" s="29"/>
      <c r="B80" s="47"/>
      <c r="L80" s="47"/>
      <c r="M80" s="29"/>
    </row>
    <row r="81" spans="1:13" x14ac:dyDescent="0.25">
      <c r="A81" s="29"/>
      <c r="B81" s="47"/>
      <c r="L81" s="47"/>
      <c r="M81" s="29"/>
    </row>
    <row r="82" spans="1:13" x14ac:dyDescent="0.25">
      <c r="A82" s="29"/>
      <c r="B82" s="47"/>
      <c r="L82" s="47"/>
      <c r="M82" s="29"/>
    </row>
    <row r="83" spans="1:13" x14ac:dyDescent="0.25">
      <c r="A83" s="29"/>
      <c r="B83" s="47"/>
      <c r="L83" s="47"/>
      <c r="M83" s="29"/>
    </row>
    <row r="84" spans="1:13" x14ac:dyDescent="0.25">
      <c r="A84" s="29"/>
      <c r="B84" s="47"/>
      <c r="L84" s="47"/>
      <c r="M84" s="29"/>
    </row>
    <row r="85" spans="1:13" x14ac:dyDescent="0.25">
      <c r="A85" s="29"/>
      <c r="B85" s="47"/>
      <c r="L85" s="47"/>
      <c r="M85" s="29"/>
    </row>
    <row r="86" spans="1:13" x14ac:dyDescent="0.25">
      <c r="A86" s="29"/>
      <c r="B86" s="47"/>
      <c r="L86" s="47"/>
      <c r="M86" s="29"/>
    </row>
    <row r="87" spans="1:13" x14ac:dyDescent="0.25">
      <c r="A87" s="29"/>
      <c r="B87" s="47"/>
      <c r="L87" s="47"/>
      <c r="M87" s="29"/>
    </row>
    <row r="88" spans="1:13" x14ac:dyDescent="0.25">
      <c r="A88" s="29"/>
      <c r="B88" s="47"/>
      <c r="L88" s="47"/>
      <c r="M88" s="29"/>
    </row>
    <row r="89" spans="1:13" x14ac:dyDescent="0.25">
      <c r="A89" s="29"/>
      <c r="B89" s="47"/>
      <c r="L89" s="47"/>
      <c r="M89" s="29"/>
    </row>
    <row r="90" spans="1:13" x14ac:dyDescent="0.25">
      <c r="A90" s="29"/>
      <c r="B90" s="47"/>
      <c r="L90" s="47"/>
      <c r="M90" s="29"/>
    </row>
    <row r="91" spans="1:13" x14ac:dyDescent="0.25">
      <c r="A91" s="29"/>
      <c r="B91" s="47"/>
      <c r="L91" s="47"/>
      <c r="M91" s="29"/>
    </row>
    <row r="92" spans="1:13" x14ac:dyDescent="0.25">
      <c r="A92" s="29"/>
      <c r="B92" s="47"/>
      <c r="L92" s="47"/>
      <c r="M92" s="29"/>
    </row>
    <row r="93" spans="1:13" x14ac:dyDescent="0.25">
      <c r="A93" s="29"/>
      <c r="B93" s="47"/>
      <c r="L93" s="47"/>
      <c r="M93" s="29"/>
    </row>
    <row r="94" spans="1:13" x14ac:dyDescent="0.25">
      <c r="A94" s="29"/>
      <c r="B94" s="47"/>
      <c r="L94" s="47"/>
      <c r="M94" s="29"/>
    </row>
    <row r="95" spans="1:13" x14ac:dyDescent="0.25">
      <c r="A95" s="29"/>
      <c r="B95" s="47"/>
      <c r="L95" s="47"/>
      <c r="M95" s="29"/>
    </row>
    <row r="96" spans="1:13" x14ac:dyDescent="0.25">
      <c r="A96" s="29"/>
      <c r="B96" s="47"/>
      <c r="L96" s="47"/>
      <c r="M96" s="29"/>
    </row>
    <row r="97" spans="1:13" x14ac:dyDescent="0.25">
      <c r="A97" s="29"/>
      <c r="B97" s="47"/>
      <c r="L97" s="47"/>
      <c r="M97" s="29"/>
    </row>
    <row r="98" spans="1:13" x14ac:dyDescent="0.25">
      <c r="A98" s="29"/>
      <c r="B98" s="47"/>
      <c r="L98" s="47"/>
      <c r="M98" s="29"/>
    </row>
    <row r="99" spans="1:13" x14ac:dyDescent="0.25">
      <c r="A99" s="29"/>
      <c r="B99" s="47"/>
      <c r="L99" s="47"/>
      <c r="M99" s="29"/>
    </row>
    <row r="100" spans="1:13" x14ac:dyDescent="0.25">
      <c r="A100" s="29"/>
      <c r="B100" s="47"/>
      <c r="L100" s="47"/>
      <c r="M100" s="29"/>
    </row>
    <row r="101" spans="1:13" x14ac:dyDescent="0.25">
      <c r="A101" s="29"/>
      <c r="B101" s="47"/>
      <c r="L101" s="47"/>
      <c r="M101" s="29"/>
    </row>
    <row r="102" spans="1:13" x14ac:dyDescent="0.25">
      <c r="A102" s="29"/>
      <c r="B102" s="47"/>
      <c r="L102" s="47"/>
      <c r="M102" s="29"/>
    </row>
    <row r="103" spans="1:13" x14ac:dyDescent="0.25">
      <c r="A103" s="29"/>
      <c r="B103" s="47"/>
      <c r="L103" s="47"/>
      <c r="M103" s="29"/>
    </row>
    <row r="104" spans="1:13" x14ac:dyDescent="0.25">
      <c r="A104" s="29"/>
      <c r="B104" s="47"/>
      <c r="L104" s="47"/>
      <c r="M104" s="29"/>
    </row>
    <row r="105" spans="1:13" x14ac:dyDescent="0.25">
      <c r="A105" s="29"/>
      <c r="B105" s="47"/>
      <c r="L105" s="47"/>
      <c r="M105" s="29"/>
    </row>
    <row r="106" spans="1:13" x14ac:dyDescent="0.25">
      <c r="A106" s="29"/>
      <c r="B106" s="47"/>
      <c r="L106" s="47"/>
      <c r="M106" s="29"/>
    </row>
    <row r="107" spans="1:13" x14ac:dyDescent="0.25">
      <c r="A107" s="29"/>
      <c r="B107" s="47"/>
      <c r="L107" s="47"/>
      <c r="M107" s="29"/>
    </row>
    <row r="108" spans="1:13" x14ac:dyDescent="0.25">
      <c r="A108" s="29"/>
      <c r="B108" s="47"/>
      <c r="L108" s="47"/>
      <c r="M108" s="29"/>
    </row>
    <row r="109" spans="1:13" x14ac:dyDescent="0.25">
      <c r="A109" s="29"/>
      <c r="B109" s="47"/>
      <c r="L109" s="47"/>
      <c r="M109" s="29"/>
    </row>
    <row r="110" spans="1:13" x14ac:dyDescent="0.25">
      <c r="A110" s="29"/>
      <c r="B110" s="47"/>
      <c r="L110" s="47"/>
      <c r="M110" s="29"/>
    </row>
    <row r="111" spans="1:13" x14ac:dyDescent="0.25">
      <c r="A111" s="29"/>
      <c r="B111" s="47"/>
      <c r="L111" s="47"/>
      <c r="M111" s="29"/>
    </row>
    <row r="112" spans="1:13" x14ac:dyDescent="0.25">
      <c r="A112" s="29"/>
      <c r="B112" s="47"/>
      <c r="L112" s="47"/>
      <c r="M112" s="29"/>
    </row>
    <row r="113" spans="1:13" x14ac:dyDescent="0.25">
      <c r="A113" s="29"/>
      <c r="B113" s="47"/>
      <c r="L113" s="47"/>
      <c r="M113" s="29"/>
    </row>
    <row r="114" spans="1:13" x14ac:dyDescent="0.25">
      <c r="A114" s="29"/>
      <c r="B114" s="47"/>
      <c r="L114" s="47"/>
      <c r="M114" s="29"/>
    </row>
    <row r="115" spans="1:13" x14ac:dyDescent="0.25">
      <c r="A115" s="29"/>
      <c r="B115" s="47"/>
      <c r="L115" s="47"/>
      <c r="M115" s="29"/>
    </row>
    <row r="116" spans="1:13" x14ac:dyDescent="0.25">
      <c r="A116" s="29"/>
      <c r="B116" s="47"/>
      <c r="L116" s="47"/>
      <c r="M116" s="29"/>
    </row>
    <row r="117" spans="1:13" x14ac:dyDescent="0.25">
      <c r="A117" s="29"/>
      <c r="B117" s="47"/>
      <c r="L117" s="47"/>
      <c r="M117" s="29"/>
    </row>
    <row r="118" spans="1:13" x14ac:dyDescent="0.25">
      <c r="A118" s="29"/>
      <c r="B118" s="47"/>
      <c r="L118" s="47"/>
      <c r="M118" s="29"/>
    </row>
    <row r="119" spans="1:13" x14ac:dyDescent="0.25">
      <c r="A119" s="29"/>
      <c r="B119" s="47"/>
      <c r="L119" s="47"/>
      <c r="M119" s="29"/>
    </row>
    <row r="120" spans="1:13" x14ac:dyDescent="0.25">
      <c r="A120" s="29"/>
      <c r="B120" s="47"/>
      <c r="L120" s="47"/>
      <c r="M120" s="29"/>
    </row>
    <row r="121" spans="1:13" x14ac:dyDescent="0.25">
      <c r="A121" s="29"/>
      <c r="B121" s="47"/>
      <c r="L121" s="47"/>
      <c r="M121" s="29"/>
    </row>
    <row r="122" spans="1:13" x14ac:dyDescent="0.25">
      <c r="A122" s="29"/>
      <c r="B122" s="47"/>
      <c r="L122" s="47"/>
      <c r="M122" s="29"/>
    </row>
    <row r="123" spans="1:13" x14ac:dyDescent="0.25">
      <c r="A123" s="29"/>
      <c r="B123" s="47"/>
      <c r="L123" s="47"/>
      <c r="M123" s="29"/>
    </row>
    <row r="124" spans="1:13" x14ac:dyDescent="0.25">
      <c r="A124" s="29"/>
      <c r="B124" s="47"/>
      <c r="L124" s="47"/>
      <c r="M124" s="29"/>
    </row>
    <row r="125" spans="1:13" x14ac:dyDescent="0.25">
      <c r="A125" s="29"/>
      <c r="B125" s="47"/>
      <c r="L125" s="47"/>
      <c r="M125" s="29"/>
    </row>
    <row r="126" spans="1:13" x14ac:dyDescent="0.25">
      <c r="A126" s="29"/>
      <c r="B126" s="47"/>
      <c r="L126" s="47"/>
      <c r="M126" s="29"/>
    </row>
    <row r="127" spans="1:13" x14ac:dyDescent="0.25">
      <c r="A127" s="29"/>
      <c r="B127" s="47"/>
      <c r="L127" s="47"/>
      <c r="M127" s="29"/>
    </row>
    <row r="128" spans="1:13" x14ac:dyDescent="0.25">
      <c r="A128" s="29"/>
      <c r="B128" s="47"/>
      <c r="L128" s="47"/>
      <c r="M128" s="29"/>
    </row>
    <row r="129" spans="1:13" x14ac:dyDescent="0.25">
      <c r="A129" s="29"/>
      <c r="B129" s="47"/>
      <c r="L129" s="47"/>
      <c r="M129" s="29"/>
    </row>
    <row r="130" spans="1:13" x14ac:dyDescent="0.25">
      <c r="A130" s="29"/>
      <c r="B130" s="47"/>
      <c r="L130" s="47"/>
      <c r="M130" s="29"/>
    </row>
    <row r="131" spans="1:13" x14ac:dyDescent="0.25">
      <c r="A131" s="29"/>
      <c r="B131" s="47"/>
      <c r="L131" s="47"/>
      <c r="M131" s="29"/>
    </row>
    <row r="132" spans="1:13" x14ac:dyDescent="0.25">
      <c r="A132" s="29"/>
      <c r="B132" s="47"/>
      <c r="L132" s="47"/>
      <c r="M132" s="29"/>
    </row>
    <row r="133" spans="1:13" x14ac:dyDescent="0.25">
      <c r="A133" s="29"/>
      <c r="B133" s="47"/>
      <c r="L133" s="47"/>
      <c r="M133" s="29"/>
    </row>
    <row r="134" spans="1:13" x14ac:dyDescent="0.25">
      <c r="A134" s="29"/>
      <c r="B134" s="47"/>
      <c r="L134" s="47"/>
      <c r="M134" s="29"/>
    </row>
    <row r="135" spans="1:13" x14ac:dyDescent="0.25">
      <c r="A135" s="29"/>
      <c r="B135" s="47"/>
      <c r="L135" s="47"/>
      <c r="M135" s="29"/>
    </row>
    <row r="136" spans="1:13" x14ac:dyDescent="0.25">
      <c r="A136" s="29"/>
      <c r="B136" s="47"/>
      <c r="L136" s="47"/>
      <c r="M136" s="29"/>
    </row>
    <row r="137" spans="1:13" x14ac:dyDescent="0.25">
      <c r="A137" s="29"/>
      <c r="B137" s="47"/>
      <c r="L137" s="47"/>
      <c r="M137" s="29"/>
    </row>
    <row r="138" spans="1:13" x14ac:dyDescent="0.25">
      <c r="A138" s="29"/>
      <c r="B138" s="47"/>
      <c r="L138" s="47"/>
      <c r="M138" s="29"/>
    </row>
    <row r="139" spans="1:13" x14ac:dyDescent="0.25">
      <c r="A139" s="29"/>
      <c r="B139" s="47"/>
      <c r="L139" s="47"/>
      <c r="M139" s="29"/>
    </row>
    <row r="140" spans="1:13" x14ac:dyDescent="0.25">
      <c r="A140" s="29"/>
      <c r="B140" s="47"/>
      <c r="L140" s="47"/>
      <c r="M140" s="29"/>
    </row>
    <row r="141" spans="1:13" x14ac:dyDescent="0.25">
      <c r="A141" s="29"/>
      <c r="B141" s="47"/>
      <c r="L141" s="47"/>
      <c r="M141" s="29"/>
    </row>
    <row r="142" spans="1:13" x14ac:dyDescent="0.25">
      <c r="A142" s="29"/>
      <c r="B142" s="47"/>
      <c r="L142" s="47"/>
      <c r="M142" s="29"/>
    </row>
    <row r="143" spans="1:13" x14ac:dyDescent="0.25">
      <c r="A143" s="29"/>
      <c r="B143" s="47"/>
      <c r="L143" s="47"/>
      <c r="M143" s="29"/>
    </row>
    <row r="144" spans="1:13" x14ac:dyDescent="0.25">
      <c r="A144" s="29"/>
      <c r="B144" s="47"/>
      <c r="L144" s="47"/>
      <c r="M144" s="29"/>
    </row>
    <row r="145" spans="1:13" x14ac:dyDescent="0.25">
      <c r="A145" s="29"/>
      <c r="B145" s="47"/>
      <c r="L145" s="47"/>
      <c r="M145" s="29"/>
    </row>
    <row r="146" spans="1:13" x14ac:dyDescent="0.25">
      <c r="A146" s="29"/>
      <c r="B146" s="47"/>
      <c r="L146" s="47"/>
      <c r="M146" s="29"/>
    </row>
    <row r="147" spans="1:13" x14ac:dyDescent="0.25">
      <c r="A147" s="29"/>
      <c r="B147" s="47"/>
      <c r="L147" s="47"/>
      <c r="M147" s="29"/>
    </row>
    <row r="148" spans="1:13" x14ac:dyDescent="0.25">
      <c r="A148" s="29"/>
      <c r="B148" s="47"/>
      <c r="L148" s="47"/>
      <c r="M148" s="29"/>
    </row>
    <row r="149" spans="1:13" x14ac:dyDescent="0.25">
      <c r="A149" s="29"/>
      <c r="B149" s="47"/>
      <c r="L149" s="47"/>
      <c r="M149" s="29"/>
    </row>
    <row r="150" spans="1:13" x14ac:dyDescent="0.25">
      <c r="A150" s="29"/>
      <c r="B150" s="47"/>
      <c r="L150" s="47"/>
      <c r="M150" s="29"/>
    </row>
    <row r="151" spans="1:13" x14ac:dyDescent="0.25">
      <c r="A151" s="29"/>
      <c r="B151" s="47"/>
      <c r="L151" s="47"/>
      <c r="M151" s="29"/>
    </row>
    <row r="152" spans="1:13" x14ac:dyDescent="0.25">
      <c r="A152" s="29"/>
      <c r="B152" s="47"/>
      <c r="L152" s="47"/>
      <c r="M152" s="29"/>
    </row>
    <row r="153" spans="1:13" x14ac:dyDescent="0.25">
      <c r="A153" s="29"/>
      <c r="B153" s="47"/>
      <c r="L153" s="47"/>
      <c r="M153" s="29"/>
    </row>
    <row r="154" spans="1:13" x14ac:dyDescent="0.25">
      <c r="A154" s="29"/>
      <c r="B154" s="47"/>
      <c r="L154" s="47"/>
      <c r="M154" s="29"/>
    </row>
    <row r="155" spans="1:13" x14ac:dyDescent="0.25">
      <c r="A155" s="29"/>
      <c r="B155" s="47"/>
      <c r="L155" s="47"/>
      <c r="M155" s="29"/>
    </row>
    <row r="156" spans="1:13" x14ac:dyDescent="0.25">
      <c r="A156" s="29"/>
      <c r="B156" s="47"/>
      <c r="L156" s="47"/>
      <c r="M156" s="29"/>
    </row>
    <row r="157" spans="1:13" x14ac:dyDescent="0.25">
      <c r="A157" s="29"/>
      <c r="B157" s="47"/>
      <c r="L157" s="47"/>
      <c r="M157" s="29"/>
    </row>
    <row r="158" spans="1:13" x14ac:dyDescent="0.25">
      <c r="A158" s="29"/>
      <c r="B158" s="47"/>
      <c r="L158" s="47"/>
      <c r="M158" s="29"/>
    </row>
    <row r="159" spans="1:13" x14ac:dyDescent="0.25">
      <c r="A159" s="29"/>
      <c r="B159" s="47"/>
      <c r="L159" s="47"/>
      <c r="M159" s="29"/>
    </row>
    <row r="160" spans="1:13" x14ac:dyDescent="0.25">
      <c r="A160" s="29"/>
      <c r="B160" s="47"/>
      <c r="L160" s="47"/>
      <c r="M160" s="29"/>
    </row>
    <row r="161" spans="1:13" x14ac:dyDescent="0.25">
      <c r="A161" s="29"/>
      <c r="B161" s="47"/>
      <c r="L161" s="47"/>
      <c r="M161" s="29"/>
    </row>
    <row r="162" spans="1:13" x14ac:dyDescent="0.25">
      <c r="A162" s="29"/>
      <c r="B162" s="47"/>
      <c r="L162" s="47"/>
      <c r="M162" s="29"/>
    </row>
    <row r="163" spans="1:13" x14ac:dyDescent="0.25">
      <c r="A163" s="29"/>
      <c r="B163" s="47"/>
      <c r="L163" s="47"/>
      <c r="M163" s="29"/>
    </row>
    <row r="164" spans="1:13" x14ac:dyDescent="0.25">
      <c r="A164" s="29"/>
      <c r="B164" s="47"/>
      <c r="L164" s="47"/>
      <c r="M164" s="29"/>
    </row>
    <row r="165" spans="1:13" x14ac:dyDescent="0.25">
      <c r="A165" s="29"/>
      <c r="B165" s="47"/>
      <c r="L165" s="47"/>
      <c r="M165" s="29"/>
    </row>
    <row r="166" spans="1:13" x14ac:dyDescent="0.25">
      <c r="A166" s="29"/>
      <c r="B166" s="47"/>
      <c r="L166" s="47"/>
      <c r="M166" s="29"/>
    </row>
    <row r="167" spans="1:13" x14ac:dyDescent="0.25">
      <c r="A167" s="29"/>
      <c r="B167" s="47"/>
      <c r="L167" s="47"/>
      <c r="M167" s="29"/>
    </row>
    <row r="168" spans="1:13" x14ac:dyDescent="0.25">
      <c r="A168" s="29"/>
      <c r="B168" s="47"/>
      <c r="L168" s="47"/>
      <c r="M168" s="29"/>
    </row>
    <row r="169" spans="1:13" x14ac:dyDescent="0.25">
      <c r="A169" s="29"/>
      <c r="B169" s="47"/>
      <c r="L169" s="47"/>
      <c r="M169" s="29"/>
    </row>
    <row r="170" spans="1:13" x14ac:dyDescent="0.25">
      <c r="A170" s="29"/>
      <c r="B170" s="47"/>
      <c r="L170" s="47"/>
      <c r="M170" s="29"/>
    </row>
    <row r="171" spans="1:13" x14ac:dyDescent="0.25">
      <c r="A171" s="29"/>
      <c r="B171" s="47"/>
      <c r="L171" s="47"/>
      <c r="M171" s="29"/>
    </row>
    <row r="172" spans="1:13" x14ac:dyDescent="0.25">
      <c r="A172" s="29"/>
      <c r="B172" s="47"/>
      <c r="L172" s="47"/>
      <c r="M172" s="29"/>
    </row>
    <row r="173" spans="1:13" x14ac:dyDescent="0.25">
      <c r="A173" s="29"/>
      <c r="B173" s="47"/>
      <c r="L173" s="47"/>
      <c r="M173" s="29"/>
    </row>
    <row r="174" spans="1:13" x14ac:dyDescent="0.25">
      <c r="A174" s="29"/>
      <c r="B174" s="47"/>
      <c r="L174" s="47"/>
      <c r="M174" s="29"/>
    </row>
    <row r="175" spans="1:13" x14ac:dyDescent="0.25">
      <c r="A175" s="29"/>
      <c r="B175" s="47"/>
      <c r="L175" s="47"/>
      <c r="M175" s="29"/>
    </row>
    <row r="176" spans="1:13" x14ac:dyDescent="0.25">
      <c r="A176" s="29"/>
      <c r="B176" s="47"/>
      <c r="L176" s="47"/>
      <c r="M176" s="29"/>
    </row>
    <row r="177" spans="1:13" x14ac:dyDescent="0.25">
      <c r="A177" s="29"/>
      <c r="B177" s="47"/>
      <c r="L177" s="47"/>
      <c r="M177" s="29"/>
    </row>
    <row r="178" spans="1:13" x14ac:dyDescent="0.25">
      <c r="A178" s="29"/>
      <c r="B178" s="47"/>
      <c r="L178" s="47"/>
      <c r="M178" s="29"/>
    </row>
    <row r="179" spans="1:13" x14ac:dyDescent="0.25">
      <c r="A179" s="29"/>
      <c r="B179" s="47"/>
      <c r="L179" s="47"/>
      <c r="M179" s="29"/>
    </row>
    <row r="180" spans="1:13" x14ac:dyDescent="0.25">
      <c r="A180" s="29"/>
      <c r="B180" s="47"/>
      <c r="L180" s="47"/>
      <c r="M180" s="29"/>
    </row>
    <row r="181" spans="1:13" x14ac:dyDescent="0.25">
      <c r="A181" s="29"/>
      <c r="B181" s="47"/>
      <c r="L181" s="47"/>
      <c r="M181" s="29"/>
    </row>
    <row r="182" spans="1:13" x14ac:dyDescent="0.25">
      <c r="A182" s="29"/>
      <c r="B182" s="47"/>
      <c r="L182" s="47"/>
      <c r="M182" s="29"/>
    </row>
    <row r="183" spans="1:13" x14ac:dyDescent="0.25">
      <c r="A183" s="29"/>
      <c r="B183" s="47"/>
      <c r="L183" s="47"/>
      <c r="M183" s="29"/>
    </row>
    <row r="184" spans="1:13" x14ac:dyDescent="0.25">
      <c r="A184" s="29"/>
      <c r="B184" s="47"/>
      <c r="L184" s="47"/>
      <c r="M184" s="29"/>
    </row>
    <row r="185" spans="1:13" x14ac:dyDescent="0.25">
      <c r="A185" s="29"/>
      <c r="B185" s="47"/>
      <c r="L185" s="47"/>
      <c r="M185" s="29"/>
    </row>
    <row r="186" spans="1:13" x14ac:dyDescent="0.25">
      <c r="A186" s="29"/>
      <c r="B186" s="47"/>
      <c r="L186" s="47"/>
      <c r="M186" s="29"/>
    </row>
    <row r="187" spans="1:13" x14ac:dyDescent="0.25">
      <c r="A187" s="29"/>
      <c r="B187" s="47"/>
      <c r="L187" s="47"/>
      <c r="M187" s="29"/>
    </row>
    <row r="188" spans="1:13" x14ac:dyDescent="0.25">
      <c r="A188" s="29"/>
      <c r="B188" s="47"/>
      <c r="L188" s="47"/>
      <c r="M188" s="29"/>
    </row>
    <row r="189" spans="1:13" x14ac:dyDescent="0.25">
      <c r="A189" s="29"/>
      <c r="B189" s="47"/>
      <c r="L189" s="47"/>
      <c r="M189" s="29"/>
    </row>
    <row r="190" spans="1:13" x14ac:dyDescent="0.25">
      <c r="A190" s="29"/>
      <c r="B190" s="47"/>
      <c r="L190" s="47"/>
      <c r="M190" s="29"/>
    </row>
    <row r="191" spans="1:13" x14ac:dyDescent="0.25">
      <c r="A191" s="29"/>
      <c r="B191" s="47"/>
      <c r="L191" s="47"/>
      <c r="M191" s="29"/>
    </row>
    <row r="192" spans="1:13" x14ac:dyDescent="0.25">
      <c r="A192" s="29"/>
      <c r="B192" s="47"/>
      <c r="L192" s="47"/>
      <c r="M192" s="29"/>
    </row>
    <row r="193" spans="1:13" x14ac:dyDescent="0.25">
      <c r="A193" s="29"/>
      <c r="B193" s="47"/>
      <c r="L193" s="47"/>
      <c r="M193" s="29"/>
    </row>
    <row r="194" spans="1:13" x14ac:dyDescent="0.25">
      <c r="A194" s="29"/>
      <c r="B194" s="47"/>
      <c r="L194" s="47"/>
      <c r="M194" s="29"/>
    </row>
    <row r="195" spans="1:13" x14ac:dyDescent="0.25">
      <c r="A195" s="29"/>
      <c r="B195" s="47"/>
      <c r="L195" s="47"/>
      <c r="M195" s="29"/>
    </row>
    <row r="196" spans="1:13" x14ac:dyDescent="0.25">
      <c r="A196" s="29"/>
      <c r="B196" s="47"/>
      <c r="L196" s="47"/>
      <c r="M196" s="29"/>
    </row>
    <row r="197" spans="1:13" x14ac:dyDescent="0.25">
      <c r="A197" s="29"/>
      <c r="B197" s="47"/>
      <c r="L197" s="47"/>
      <c r="M197" s="29"/>
    </row>
    <row r="198" spans="1:13" x14ac:dyDescent="0.25">
      <c r="A198" s="29"/>
      <c r="B198" s="47"/>
      <c r="L198" s="47"/>
      <c r="M198" s="29"/>
    </row>
    <row r="199" spans="1:13" x14ac:dyDescent="0.25">
      <c r="A199" s="29"/>
      <c r="B199" s="47"/>
      <c r="L199" s="47"/>
      <c r="M199" s="29"/>
    </row>
    <row r="200" spans="1:13" x14ac:dyDescent="0.25">
      <c r="A200" s="29"/>
      <c r="B200" s="47"/>
      <c r="L200" s="47"/>
      <c r="M200" s="29"/>
    </row>
    <row r="201" spans="1:13" x14ac:dyDescent="0.25">
      <c r="A201" s="29"/>
      <c r="B201" s="47"/>
      <c r="L201" s="47"/>
      <c r="M201" s="29"/>
    </row>
    <row r="202" spans="1:13" x14ac:dyDescent="0.25">
      <c r="A202" s="29"/>
      <c r="B202" s="47"/>
      <c r="L202" s="47"/>
      <c r="M202" s="29"/>
    </row>
    <row r="203" spans="1:13" x14ac:dyDescent="0.25">
      <c r="A203" s="29"/>
      <c r="B203" s="47"/>
      <c r="L203" s="47"/>
      <c r="M203" s="29"/>
    </row>
    <row r="204" spans="1:13" x14ac:dyDescent="0.25">
      <c r="A204" s="29"/>
      <c r="B204" s="47"/>
      <c r="L204" s="47"/>
      <c r="M204" s="29"/>
    </row>
    <row r="205" spans="1:13" x14ac:dyDescent="0.25">
      <c r="A205" s="29"/>
      <c r="B205" s="47"/>
      <c r="L205" s="47"/>
      <c r="M205" s="29"/>
    </row>
  </sheetData>
  <mergeCells count="37">
    <mergeCell ref="P26:S31"/>
    <mergeCell ref="K46:M46"/>
    <mergeCell ref="C5:K5"/>
    <mergeCell ref="A46:I46"/>
    <mergeCell ref="M37:M39"/>
    <mergeCell ref="M40:M42"/>
    <mergeCell ref="M43:M45"/>
    <mergeCell ref="M16:M18"/>
    <mergeCell ref="M31:M33"/>
    <mergeCell ref="M34:M36"/>
    <mergeCell ref="M19:M21"/>
    <mergeCell ref="M25:M27"/>
    <mergeCell ref="A16:A18"/>
    <mergeCell ref="A19:A21"/>
    <mergeCell ref="A43:A45"/>
    <mergeCell ref="A25:A27"/>
    <mergeCell ref="A1:M1"/>
    <mergeCell ref="A2:M2"/>
    <mergeCell ref="A3:M3"/>
    <mergeCell ref="A5:A6"/>
    <mergeCell ref="B5:B6"/>
    <mergeCell ref="L5:L6"/>
    <mergeCell ref="M5:M6"/>
    <mergeCell ref="A40:A42"/>
    <mergeCell ref="M7:M9"/>
    <mergeCell ref="M10:M12"/>
    <mergeCell ref="M13:M15"/>
    <mergeCell ref="A7:A9"/>
    <mergeCell ref="A10:A12"/>
    <mergeCell ref="A13:A15"/>
    <mergeCell ref="A22:A24"/>
    <mergeCell ref="M22:M24"/>
    <mergeCell ref="A34:A36"/>
    <mergeCell ref="A37:A39"/>
    <mergeCell ref="A28:A30"/>
    <mergeCell ref="M28:M30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P205"/>
  <sheetViews>
    <sheetView view="pageBreakPreview" topLeftCell="A5" zoomScaleNormal="100" zoomScaleSheetLayoutView="100" workbookViewId="0">
      <selection activeCell="C45" sqref="C45"/>
    </sheetView>
  </sheetViews>
  <sheetFormatPr defaultColWidth="9.140625" defaultRowHeight="15" x14ac:dyDescent="0.25"/>
  <cols>
    <col min="1" max="1" width="26.5703125" style="47" customWidth="1"/>
    <col min="2" max="2" width="10.7109375" style="49" customWidth="1"/>
    <col min="3" max="3" width="9.7109375" style="47" customWidth="1"/>
    <col min="4" max="9" width="11.42578125" style="47" customWidth="1"/>
    <col min="10" max="10" width="10.85546875" style="47" customWidth="1"/>
    <col min="11" max="11" width="11.42578125" style="47" customWidth="1"/>
    <col min="12" max="12" width="10.7109375" style="49" customWidth="1"/>
    <col min="13" max="13" width="24.42578125" style="47" customWidth="1"/>
    <col min="14" max="255" width="9.140625" style="29"/>
    <col min="256" max="256" width="22.5703125" style="29" customWidth="1"/>
    <col min="257" max="257" width="10.7109375" style="29" customWidth="1"/>
    <col min="258" max="267" width="8.7109375" style="29" customWidth="1"/>
    <col min="268" max="268" width="10.7109375" style="29" customWidth="1"/>
    <col min="269" max="269" width="21" style="29" customWidth="1"/>
    <col min="270" max="511" width="9.140625" style="29"/>
    <col min="512" max="512" width="22.5703125" style="29" customWidth="1"/>
    <col min="513" max="513" width="10.7109375" style="29" customWidth="1"/>
    <col min="514" max="523" width="8.7109375" style="29" customWidth="1"/>
    <col min="524" max="524" width="10.7109375" style="29" customWidth="1"/>
    <col min="525" max="525" width="21" style="29" customWidth="1"/>
    <col min="526" max="767" width="9.140625" style="29"/>
    <col min="768" max="768" width="22.5703125" style="29" customWidth="1"/>
    <col min="769" max="769" width="10.7109375" style="29" customWidth="1"/>
    <col min="770" max="779" width="8.7109375" style="29" customWidth="1"/>
    <col min="780" max="780" width="10.7109375" style="29" customWidth="1"/>
    <col min="781" max="781" width="21" style="29" customWidth="1"/>
    <col min="782" max="1023" width="9.140625" style="29"/>
    <col min="1024" max="1024" width="22.5703125" style="29" customWidth="1"/>
    <col min="1025" max="1025" width="10.7109375" style="29" customWidth="1"/>
    <col min="1026" max="1035" width="8.7109375" style="29" customWidth="1"/>
    <col min="1036" max="1036" width="10.7109375" style="29" customWidth="1"/>
    <col min="1037" max="1037" width="21" style="29" customWidth="1"/>
    <col min="1038" max="1279" width="9.140625" style="29"/>
    <col min="1280" max="1280" width="22.5703125" style="29" customWidth="1"/>
    <col min="1281" max="1281" width="10.7109375" style="29" customWidth="1"/>
    <col min="1282" max="1291" width="8.7109375" style="29" customWidth="1"/>
    <col min="1292" max="1292" width="10.7109375" style="29" customWidth="1"/>
    <col min="1293" max="1293" width="21" style="29" customWidth="1"/>
    <col min="1294" max="1535" width="9.140625" style="29"/>
    <col min="1536" max="1536" width="22.5703125" style="29" customWidth="1"/>
    <col min="1537" max="1537" width="10.7109375" style="29" customWidth="1"/>
    <col min="1538" max="1547" width="8.7109375" style="29" customWidth="1"/>
    <col min="1548" max="1548" width="10.7109375" style="29" customWidth="1"/>
    <col min="1549" max="1549" width="21" style="29" customWidth="1"/>
    <col min="1550" max="1791" width="9.140625" style="29"/>
    <col min="1792" max="1792" width="22.5703125" style="29" customWidth="1"/>
    <col min="1793" max="1793" width="10.7109375" style="29" customWidth="1"/>
    <col min="1794" max="1803" width="8.7109375" style="29" customWidth="1"/>
    <col min="1804" max="1804" width="10.7109375" style="29" customWidth="1"/>
    <col min="1805" max="1805" width="21" style="29" customWidth="1"/>
    <col min="1806" max="2047" width="9.140625" style="29"/>
    <col min="2048" max="2048" width="22.5703125" style="29" customWidth="1"/>
    <col min="2049" max="2049" width="10.7109375" style="29" customWidth="1"/>
    <col min="2050" max="2059" width="8.7109375" style="29" customWidth="1"/>
    <col min="2060" max="2060" width="10.7109375" style="29" customWidth="1"/>
    <col min="2061" max="2061" width="21" style="29" customWidth="1"/>
    <col min="2062" max="2303" width="9.140625" style="29"/>
    <col min="2304" max="2304" width="22.5703125" style="29" customWidth="1"/>
    <col min="2305" max="2305" width="10.7109375" style="29" customWidth="1"/>
    <col min="2306" max="2315" width="8.7109375" style="29" customWidth="1"/>
    <col min="2316" max="2316" width="10.7109375" style="29" customWidth="1"/>
    <col min="2317" max="2317" width="21" style="29" customWidth="1"/>
    <col min="2318" max="2559" width="9.140625" style="29"/>
    <col min="2560" max="2560" width="22.5703125" style="29" customWidth="1"/>
    <col min="2561" max="2561" width="10.7109375" style="29" customWidth="1"/>
    <col min="2562" max="2571" width="8.7109375" style="29" customWidth="1"/>
    <col min="2572" max="2572" width="10.7109375" style="29" customWidth="1"/>
    <col min="2573" max="2573" width="21" style="29" customWidth="1"/>
    <col min="2574" max="2815" width="9.140625" style="29"/>
    <col min="2816" max="2816" width="22.5703125" style="29" customWidth="1"/>
    <col min="2817" max="2817" width="10.7109375" style="29" customWidth="1"/>
    <col min="2818" max="2827" width="8.7109375" style="29" customWidth="1"/>
    <col min="2828" max="2828" width="10.7109375" style="29" customWidth="1"/>
    <col min="2829" max="2829" width="21" style="29" customWidth="1"/>
    <col min="2830" max="3071" width="9.140625" style="29"/>
    <col min="3072" max="3072" width="22.5703125" style="29" customWidth="1"/>
    <col min="3073" max="3073" width="10.7109375" style="29" customWidth="1"/>
    <col min="3074" max="3083" width="8.7109375" style="29" customWidth="1"/>
    <col min="3084" max="3084" width="10.7109375" style="29" customWidth="1"/>
    <col min="3085" max="3085" width="21" style="29" customWidth="1"/>
    <col min="3086" max="3327" width="9.140625" style="29"/>
    <col min="3328" max="3328" width="22.5703125" style="29" customWidth="1"/>
    <col min="3329" max="3329" width="10.7109375" style="29" customWidth="1"/>
    <col min="3330" max="3339" width="8.7109375" style="29" customWidth="1"/>
    <col min="3340" max="3340" width="10.7109375" style="29" customWidth="1"/>
    <col min="3341" max="3341" width="21" style="29" customWidth="1"/>
    <col min="3342" max="3583" width="9.140625" style="29"/>
    <col min="3584" max="3584" width="22.5703125" style="29" customWidth="1"/>
    <col min="3585" max="3585" width="10.7109375" style="29" customWidth="1"/>
    <col min="3586" max="3595" width="8.7109375" style="29" customWidth="1"/>
    <col min="3596" max="3596" width="10.7109375" style="29" customWidth="1"/>
    <col min="3597" max="3597" width="21" style="29" customWidth="1"/>
    <col min="3598" max="3839" width="9.140625" style="29"/>
    <col min="3840" max="3840" width="22.5703125" style="29" customWidth="1"/>
    <col min="3841" max="3841" width="10.7109375" style="29" customWidth="1"/>
    <col min="3842" max="3851" width="8.7109375" style="29" customWidth="1"/>
    <col min="3852" max="3852" width="10.7109375" style="29" customWidth="1"/>
    <col min="3853" max="3853" width="21" style="29" customWidth="1"/>
    <col min="3854" max="4095" width="9.140625" style="29"/>
    <col min="4096" max="4096" width="22.5703125" style="29" customWidth="1"/>
    <col min="4097" max="4097" width="10.7109375" style="29" customWidth="1"/>
    <col min="4098" max="4107" width="8.7109375" style="29" customWidth="1"/>
    <col min="4108" max="4108" width="10.7109375" style="29" customWidth="1"/>
    <col min="4109" max="4109" width="21" style="29" customWidth="1"/>
    <col min="4110" max="4351" width="9.140625" style="29"/>
    <col min="4352" max="4352" width="22.5703125" style="29" customWidth="1"/>
    <col min="4353" max="4353" width="10.7109375" style="29" customWidth="1"/>
    <col min="4354" max="4363" width="8.7109375" style="29" customWidth="1"/>
    <col min="4364" max="4364" width="10.7109375" style="29" customWidth="1"/>
    <col min="4365" max="4365" width="21" style="29" customWidth="1"/>
    <col min="4366" max="4607" width="9.140625" style="29"/>
    <col min="4608" max="4608" width="22.5703125" style="29" customWidth="1"/>
    <col min="4609" max="4609" width="10.7109375" style="29" customWidth="1"/>
    <col min="4610" max="4619" width="8.7109375" style="29" customWidth="1"/>
    <col min="4620" max="4620" width="10.7109375" style="29" customWidth="1"/>
    <col min="4621" max="4621" width="21" style="29" customWidth="1"/>
    <col min="4622" max="4863" width="9.140625" style="29"/>
    <col min="4864" max="4864" width="22.5703125" style="29" customWidth="1"/>
    <col min="4865" max="4865" width="10.7109375" style="29" customWidth="1"/>
    <col min="4866" max="4875" width="8.7109375" style="29" customWidth="1"/>
    <col min="4876" max="4876" width="10.7109375" style="29" customWidth="1"/>
    <col min="4877" max="4877" width="21" style="29" customWidth="1"/>
    <col min="4878" max="5119" width="9.140625" style="29"/>
    <col min="5120" max="5120" width="22.5703125" style="29" customWidth="1"/>
    <col min="5121" max="5121" width="10.7109375" style="29" customWidth="1"/>
    <col min="5122" max="5131" width="8.7109375" style="29" customWidth="1"/>
    <col min="5132" max="5132" width="10.7109375" style="29" customWidth="1"/>
    <col min="5133" max="5133" width="21" style="29" customWidth="1"/>
    <col min="5134" max="5375" width="9.140625" style="29"/>
    <col min="5376" max="5376" width="22.5703125" style="29" customWidth="1"/>
    <col min="5377" max="5377" width="10.7109375" style="29" customWidth="1"/>
    <col min="5378" max="5387" width="8.7109375" style="29" customWidth="1"/>
    <col min="5388" max="5388" width="10.7109375" style="29" customWidth="1"/>
    <col min="5389" max="5389" width="21" style="29" customWidth="1"/>
    <col min="5390" max="5631" width="9.140625" style="29"/>
    <col min="5632" max="5632" width="22.5703125" style="29" customWidth="1"/>
    <col min="5633" max="5633" width="10.7109375" style="29" customWidth="1"/>
    <col min="5634" max="5643" width="8.7109375" style="29" customWidth="1"/>
    <col min="5644" max="5644" width="10.7109375" style="29" customWidth="1"/>
    <col min="5645" max="5645" width="21" style="29" customWidth="1"/>
    <col min="5646" max="5887" width="9.140625" style="29"/>
    <col min="5888" max="5888" width="22.5703125" style="29" customWidth="1"/>
    <col min="5889" max="5889" width="10.7109375" style="29" customWidth="1"/>
    <col min="5890" max="5899" width="8.7109375" style="29" customWidth="1"/>
    <col min="5900" max="5900" width="10.7109375" style="29" customWidth="1"/>
    <col min="5901" max="5901" width="21" style="29" customWidth="1"/>
    <col min="5902" max="6143" width="9.140625" style="29"/>
    <col min="6144" max="6144" width="22.5703125" style="29" customWidth="1"/>
    <col min="6145" max="6145" width="10.7109375" style="29" customWidth="1"/>
    <col min="6146" max="6155" width="8.7109375" style="29" customWidth="1"/>
    <col min="6156" max="6156" width="10.7109375" style="29" customWidth="1"/>
    <col min="6157" max="6157" width="21" style="29" customWidth="1"/>
    <col min="6158" max="6399" width="9.140625" style="29"/>
    <col min="6400" max="6400" width="22.5703125" style="29" customWidth="1"/>
    <col min="6401" max="6401" width="10.7109375" style="29" customWidth="1"/>
    <col min="6402" max="6411" width="8.7109375" style="29" customWidth="1"/>
    <col min="6412" max="6412" width="10.7109375" style="29" customWidth="1"/>
    <col min="6413" max="6413" width="21" style="29" customWidth="1"/>
    <col min="6414" max="6655" width="9.140625" style="29"/>
    <col min="6656" max="6656" width="22.5703125" style="29" customWidth="1"/>
    <col min="6657" max="6657" width="10.7109375" style="29" customWidth="1"/>
    <col min="6658" max="6667" width="8.7109375" style="29" customWidth="1"/>
    <col min="6668" max="6668" width="10.7109375" style="29" customWidth="1"/>
    <col min="6669" max="6669" width="21" style="29" customWidth="1"/>
    <col min="6670" max="6911" width="9.140625" style="29"/>
    <col min="6912" max="6912" width="22.5703125" style="29" customWidth="1"/>
    <col min="6913" max="6913" width="10.7109375" style="29" customWidth="1"/>
    <col min="6914" max="6923" width="8.7109375" style="29" customWidth="1"/>
    <col min="6924" max="6924" width="10.7109375" style="29" customWidth="1"/>
    <col min="6925" max="6925" width="21" style="29" customWidth="1"/>
    <col min="6926" max="7167" width="9.140625" style="29"/>
    <col min="7168" max="7168" width="22.5703125" style="29" customWidth="1"/>
    <col min="7169" max="7169" width="10.7109375" style="29" customWidth="1"/>
    <col min="7170" max="7179" width="8.7109375" style="29" customWidth="1"/>
    <col min="7180" max="7180" width="10.7109375" style="29" customWidth="1"/>
    <col min="7181" max="7181" width="21" style="29" customWidth="1"/>
    <col min="7182" max="7423" width="9.140625" style="29"/>
    <col min="7424" max="7424" width="22.5703125" style="29" customWidth="1"/>
    <col min="7425" max="7425" width="10.7109375" style="29" customWidth="1"/>
    <col min="7426" max="7435" width="8.7109375" style="29" customWidth="1"/>
    <col min="7436" max="7436" width="10.7109375" style="29" customWidth="1"/>
    <col min="7437" max="7437" width="21" style="29" customWidth="1"/>
    <col min="7438" max="7679" width="9.140625" style="29"/>
    <col min="7680" max="7680" width="22.5703125" style="29" customWidth="1"/>
    <col min="7681" max="7681" width="10.7109375" style="29" customWidth="1"/>
    <col min="7682" max="7691" width="8.7109375" style="29" customWidth="1"/>
    <col min="7692" max="7692" width="10.7109375" style="29" customWidth="1"/>
    <col min="7693" max="7693" width="21" style="29" customWidth="1"/>
    <col min="7694" max="7935" width="9.140625" style="29"/>
    <col min="7936" max="7936" width="22.5703125" style="29" customWidth="1"/>
    <col min="7937" max="7937" width="10.7109375" style="29" customWidth="1"/>
    <col min="7938" max="7947" width="8.7109375" style="29" customWidth="1"/>
    <col min="7948" max="7948" width="10.7109375" style="29" customWidth="1"/>
    <col min="7949" max="7949" width="21" style="29" customWidth="1"/>
    <col min="7950" max="8191" width="9.140625" style="29"/>
    <col min="8192" max="8192" width="22.5703125" style="29" customWidth="1"/>
    <col min="8193" max="8193" width="10.7109375" style="29" customWidth="1"/>
    <col min="8194" max="8203" width="8.7109375" style="29" customWidth="1"/>
    <col min="8204" max="8204" width="10.7109375" style="29" customWidth="1"/>
    <col min="8205" max="8205" width="21" style="29" customWidth="1"/>
    <col min="8206" max="8447" width="9.140625" style="29"/>
    <col min="8448" max="8448" width="22.5703125" style="29" customWidth="1"/>
    <col min="8449" max="8449" width="10.7109375" style="29" customWidth="1"/>
    <col min="8450" max="8459" width="8.7109375" style="29" customWidth="1"/>
    <col min="8460" max="8460" width="10.7109375" style="29" customWidth="1"/>
    <col min="8461" max="8461" width="21" style="29" customWidth="1"/>
    <col min="8462" max="8703" width="9.140625" style="29"/>
    <col min="8704" max="8704" width="22.5703125" style="29" customWidth="1"/>
    <col min="8705" max="8705" width="10.7109375" style="29" customWidth="1"/>
    <col min="8706" max="8715" width="8.7109375" style="29" customWidth="1"/>
    <col min="8716" max="8716" width="10.7109375" style="29" customWidth="1"/>
    <col min="8717" max="8717" width="21" style="29" customWidth="1"/>
    <col min="8718" max="8959" width="9.140625" style="29"/>
    <col min="8960" max="8960" width="22.5703125" style="29" customWidth="1"/>
    <col min="8961" max="8961" width="10.7109375" style="29" customWidth="1"/>
    <col min="8962" max="8971" width="8.7109375" style="29" customWidth="1"/>
    <col min="8972" max="8972" width="10.7109375" style="29" customWidth="1"/>
    <col min="8973" max="8973" width="21" style="29" customWidth="1"/>
    <col min="8974" max="9215" width="9.140625" style="29"/>
    <col min="9216" max="9216" width="22.5703125" style="29" customWidth="1"/>
    <col min="9217" max="9217" width="10.7109375" style="29" customWidth="1"/>
    <col min="9218" max="9227" width="8.7109375" style="29" customWidth="1"/>
    <col min="9228" max="9228" width="10.7109375" style="29" customWidth="1"/>
    <col min="9229" max="9229" width="21" style="29" customWidth="1"/>
    <col min="9230" max="9471" width="9.140625" style="29"/>
    <col min="9472" max="9472" width="22.5703125" style="29" customWidth="1"/>
    <col min="9473" max="9473" width="10.7109375" style="29" customWidth="1"/>
    <col min="9474" max="9483" width="8.7109375" style="29" customWidth="1"/>
    <col min="9484" max="9484" width="10.7109375" style="29" customWidth="1"/>
    <col min="9485" max="9485" width="21" style="29" customWidth="1"/>
    <col min="9486" max="9727" width="9.140625" style="29"/>
    <col min="9728" max="9728" width="22.5703125" style="29" customWidth="1"/>
    <col min="9729" max="9729" width="10.7109375" style="29" customWidth="1"/>
    <col min="9730" max="9739" width="8.7109375" style="29" customWidth="1"/>
    <col min="9740" max="9740" width="10.7109375" style="29" customWidth="1"/>
    <col min="9741" max="9741" width="21" style="29" customWidth="1"/>
    <col min="9742" max="9983" width="9.140625" style="29"/>
    <col min="9984" max="9984" width="22.5703125" style="29" customWidth="1"/>
    <col min="9985" max="9985" width="10.7109375" style="29" customWidth="1"/>
    <col min="9986" max="9995" width="8.7109375" style="29" customWidth="1"/>
    <col min="9996" max="9996" width="10.7109375" style="29" customWidth="1"/>
    <col min="9997" max="9997" width="21" style="29" customWidth="1"/>
    <col min="9998" max="10239" width="9.140625" style="29"/>
    <col min="10240" max="10240" width="22.5703125" style="29" customWidth="1"/>
    <col min="10241" max="10241" width="10.7109375" style="29" customWidth="1"/>
    <col min="10242" max="10251" width="8.7109375" style="29" customWidth="1"/>
    <col min="10252" max="10252" width="10.7109375" style="29" customWidth="1"/>
    <col min="10253" max="10253" width="21" style="29" customWidth="1"/>
    <col min="10254" max="10495" width="9.140625" style="29"/>
    <col min="10496" max="10496" width="22.5703125" style="29" customWidth="1"/>
    <col min="10497" max="10497" width="10.7109375" style="29" customWidth="1"/>
    <col min="10498" max="10507" width="8.7109375" style="29" customWidth="1"/>
    <col min="10508" max="10508" width="10.7109375" style="29" customWidth="1"/>
    <col min="10509" max="10509" width="21" style="29" customWidth="1"/>
    <col min="10510" max="10751" width="9.140625" style="29"/>
    <col min="10752" max="10752" width="22.5703125" style="29" customWidth="1"/>
    <col min="10753" max="10753" width="10.7109375" style="29" customWidth="1"/>
    <col min="10754" max="10763" width="8.7109375" style="29" customWidth="1"/>
    <col min="10764" max="10764" width="10.7109375" style="29" customWidth="1"/>
    <col min="10765" max="10765" width="21" style="29" customWidth="1"/>
    <col min="10766" max="11007" width="9.140625" style="29"/>
    <col min="11008" max="11008" width="22.5703125" style="29" customWidth="1"/>
    <col min="11009" max="11009" width="10.7109375" style="29" customWidth="1"/>
    <col min="11010" max="11019" width="8.7109375" style="29" customWidth="1"/>
    <col min="11020" max="11020" width="10.7109375" style="29" customWidth="1"/>
    <col min="11021" max="11021" width="21" style="29" customWidth="1"/>
    <col min="11022" max="11263" width="9.140625" style="29"/>
    <col min="11264" max="11264" width="22.5703125" style="29" customWidth="1"/>
    <col min="11265" max="11265" width="10.7109375" style="29" customWidth="1"/>
    <col min="11266" max="11275" width="8.7109375" style="29" customWidth="1"/>
    <col min="11276" max="11276" width="10.7109375" style="29" customWidth="1"/>
    <col min="11277" max="11277" width="21" style="29" customWidth="1"/>
    <col min="11278" max="11519" width="9.140625" style="29"/>
    <col min="11520" max="11520" width="22.5703125" style="29" customWidth="1"/>
    <col min="11521" max="11521" width="10.7109375" style="29" customWidth="1"/>
    <col min="11522" max="11531" width="8.7109375" style="29" customWidth="1"/>
    <col min="11532" max="11532" width="10.7109375" style="29" customWidth="1"/>
    <col min="11533" max="11533" width="21" style="29" customWidth="1"/>
    <col min="11534" max="11775" width="9.140625" style="29"/>
    <col min="11776" max="11776" width="22.5703125" style="29" customWidth="1"/>
    <col min="11777" max="11777" width="10.7109375" style="29" customWidth="1"/>
    <col min="11778" max="11787" width="8.7109375" style="29" customWidth="1"/>
    <col min="11788" max="11788" width="10.7109375" style="29" customWidth="1"/>
    <col min="11789" max="11789" width="21" style="29" customWidth="1"/>
    <col min="11790" max="12031" width="9.140625" style="29"/>
    <col min="12032" max="12032" width="22.5703125" style="29" customWidth="1"/>
    <col min="12033" max="12033" width="10.7109375" style="29" customWidth="1"/>
    <col min="12034" max="12043" width="8.7109375" style="29" customWidth="1"/>
    <col min="12044" max="12044" width="10.7109375" style="29" customWidth="1"/>
    <col min="12045" max="12045" width="21" style="29" customWidth="1"/>
    <col min="12046" max="12287" width="9.140625" style="29"/>
    <col min="12288" max="12288" width="22.5703125" style="29" customWidth="1"/>
    <col min="12289" max="12289" width="10.7109375" style="29" customWidth="1"/>
    <col min="12290" max="12299" width="8.7109375" style="29" customWidth="1"/>
    <col min="12300" max="12300" width="10.7109375" style="29" customWidth="1"/>
    <col min="12301" max="12301" width="21" style="29" customWidth="1"/>
    <col min="12302" max="12543" width="9.140625" style="29"/>
    <col min="12544" max="12544" width="22.5703125" style="29" customWidth="1"/>
    <col min="12545" max="12545" width="10.7109375" style="29" customWidth="1"/>
    <col min="12546" max="12555" width="8.7109375" style="29" customWidth="1"/>
    <col min="12556" max="12556" width="10.7109375" style="29" customWidth="1"/>
    <col min="12557" max="12557" width="21" style="29" customWidth="1"/>
    <col min="12558" max="12799" width="9.140625" style="29"/>
    <col min="12800" max="12800" width="22.5703125" style="29" customWidth="1"/>
    <col min="12801" max="12801" width="10.7109375" style="29" customWidth="1"/>
    <col min="12802" max="12811" width="8.7109375" style="29" customWidth="1"/>
    <col min="12812" max="12812" width="10.7109375" style="29" customWidth="1"/>
    <col min="12813" max="12813" width="21" style="29" customWidth="1"/>
    <col min="12814" max="13055" width="9.140625" style="29"/>
    <col min="13056" max="13056" width="22.5703125" style="29" customWidth="1"/>
    <col min="13057" max="13057" width="10.7109375" style="29" customWidth="1"/>
    <col min="13058" max="13067" width="8.7109375" style="29" customWidth="1"/>
    <col min="13068" max="13068" width="10.7109375" style="29" customWidth="1"/>
    <col min="13069" max="13069" width="21" style="29" customWidth="1"/>
    <col min="13070" max="13311" width="9.140625" style="29"/>
    <col min="13312" max="13312" width="22.5703125" style="29" customWidth="1"/>
    <col min="13313" max="13313" width="10.7109375" style="29" customWidth="1"/>
    <col min="13314" max="13323" width="8.7109375" style="29" customWidth="1"/>
    <col min="13324" max="13324" width="10.7109375" style="29" customWidth="1"/>
    <col min="13325" max="13325" width="21" style="29" customWidth="1"/>
    <col min="13326" max="13567" width="9.140625" style="29"/>
    <col min="13568" max="13568" width="22.5703125" style="29" customWidth="1"/>
    <col min="13569" max="13569" width="10.7109375" style="29" customWidth="1"/>
    <col min="13570" max="13579" width="8.7109375" style="29" customWidth="1"/>
    <col min="13580" max="13580" width="10.7109375" style="29" customWidth="1"/>
    <col min="13581" max="13581" width="21" style="29" customWidth="1"/>
    <col min="13582" max="13823" width="9.140625" style="29"/>
    <col min="13824" max="13824" width="22.5703125" style="29" customWidth="1"/>
    <col min="13825" max="13825" width="10.7109375" style="29" customWidth="1"/>
    <col min="13826" max="13835" width="8.7109375" style="29" customWidth="1"/>
    <col min="13836" max="13836" width="10.7109375" style="29" customWidth="1"/>
    <col min="13837" max="13837" width="21" style="29" customWidth="1"/>
    <col min="13838" max="14079" width="9.140625" style="29"/>
    <col min="14080" max="14080" width="22.5703125" style="29" customWidth="1"/>
    <col min="14081" max="14081" width="10.7109375" style="29" customWidth="1"/>
    <col min="14082" max="14091" width="8.7109375" style="29" customWidth="1"/>
    <col min="14092" max="14092" width="10.7109375" style="29" customWidth="1"/>
    <col min="14093" max="14093" width="21" style="29" customWidth="1"/>
    <col min="14094" max="14335" width="9.140625" style="29"/>
    <col min="14336" max="14336" width="22.5703125" style="29" customWidth="1"/>
    <col min="14337" max="14337" width="10.7109375" style="29" customWidth="1"/>
    <col min="14338" max="14347" width="8.7109375" style="29" customWidth="1"/>
    <col min="14348" max="14348" width="10.7109375" style="29" customWidth="1"/>
    <col min="14349" max="14349" width="21" style="29" customWidth="1"/>
    <col min="14350" max="14591" width="9.140625" style="29"/>
    <col min="14592" max="14592" width="22.5703125" style="29" customWidth="1"/>
    <col min="14593" max="14593" width="10.7109375" style="29" customWidth="1"/>
    <col min="14594" max="14603" width="8.7109375" style="29" customWidth="1"/>
    <col min="14604" max="14604" width="10.7109375" style="29" customWidth="1"/>
    <col min="14605" max="14605" width="21" style="29" customWidth="1"/>
    <col min="14606" max="14847" width="9.140625" style="29"/>
    <col min="14848" max="14848" width="22.5703125" style="29" customWidth="1"/>
    <col min="14849" max="14849" width="10.7109375" style="29" customWidth="1"/>
    <col min="14850" max="14859" width="8.7109375" style="29" customWidth="1"/>
    <col min="14860" max="14860" width="10.7109375" style="29" customWidth="1"/>
    <col min="14861" max="14861" width="21" style="29" customWidth="1"/>
    <col min="14862" max="15103" width="9.140625" style="29"/>
    <col min="15104" max="15104" width="22.5703125" style="29" customWidth="1"/>
    <col min="15105" max="15105" width="10.7109375" style="29" customWidth="1"/>
    <col min="15106" max="15115" width="8.7109375" style="29" customWidth="1"/>
    <col min="15116" max="15116" width="10.7109375" style="29" customWidth="1"/>
    <col min="15117" max="15117" width="21" style="29" customWidth="1"/>
    <col min="15118" max="15359" width="9.140625" style="29"/>
    <col min="15360" max="15360" width="22.5703125" style="29" customWidth="1"/>
    <col min="15361" max="15361" width="10.7109375" style="29" customWidth="1"/>
    <col min="15362" max="15371" width="8.7109375" style="29" customWidth="1"/>
    <col min="15372" max="15372" width="10.7109375" style="29" customWidth="1"/>
    <col min="15373" max="15373" width="21" style="29" customWidth="1"/>
    <col min="15374" max="15615" width="9.140625" style="29"/>
    <col min="15616" max="15616" width="22.5703125" style="29" customWidth="1"/>
    <col min="15617" max="15617" width="10.7109375" style="29" customWidth="1"/>
    <col min="15618" max="15627" width="8.7109375" style="29" customWidth="1"/>
    <col min="15628" max="15628" width="10.7109375" style="29" customWidth="1"/>
    <col min="15629" max="15629" width="21" style="29" customWidth="1"/>
    <col min="15630" max="15871" width="9.140625" style="29"/>
    <col min="15872" max="15872" width="22.5703125" style="29" customWidth="1"/>
    <col min="15873" max="15873" width="10.7109375" style="29" customWidth="1"/>
    <col min="15874" max="15883" width="8.7109375" style="29" customWidth="1"/>
    <col min="15884" max="15884" width="10.7109375" style="29" customWidth="1"/>
    <col min="15885" max="15885" width="21" style="29" customWidth="1"/>
    <col min="15886" max="16127" width="9.140625" style="29"/>
    <col min="16128" max="16128" width="22.5703125" style="29" customWidth="1"/>
    <col min="16129" max="16129" width="10.7109375" style="29" customWidth="1"/>
    <col min="16130" max="16139" width="8.7109375" style="29" customWidth="1"/>
    <col min="16140" max="16140" width="10.7109375" style="29" customWidth="1"/>
    <col min="16141" max="16141" width="21" style="29" customWidth="1"/>
    <col min="16142" max="16384" width="9.140625" style="29"/>
  </cols>
  <sheetData>
    <row r="1" spans="1:13" s="23" customFormat="1" ht="21.95" customHeight="1" x14ac:dyDescent="0.2">
      <c r="A1" s="1300" t="s">
        <v>979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</row>
    <row r="2" spans="1:13" s="25" customFormat="1" ht="19.5" customHeight="1" x14ac:dyDescent="0.2">
      <c r="A2" s="1291" t="s">
        <v>1016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</row>
    <row r="3" spans="1:13" s="98" customFormat="1" ht="15.75" customHeight="1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</row>
    <row r="4" spans="1:13" s="1010" customFormat="1" ht="15" customHeight="1" x14ac:dyDescent="0.3">
      <c r="A4" s="1007" t="s">
        <v>972</v>
      </c>
      <c r="B4" s="985"/>
      <c r="C4" s="339"/>
      <c r="D4" s="339"/>
      <c r="E4" s="339"/>
      <c r="F4" s="339"/>
      <c r="G4" s="339"/>
      <c r="H4" s="339"/>
      <c r="I4" s="1012"/>
      <c r="J4" s="339"/>
      <c r="K4" s="339"/>
      <c r="L4" s="985"/>
      <c r="M4" s="1008" t="s">
        <v>254</v>
      </c>
    </row>
    <row r="5" spans="1:13" ht="26.25" customHeight="1" thickBot="1" x14ac:dyDescent="0.25">
      <c r="A5" s="1425" t="s">
        <v>584</v>
      </c>
      <c r="B5" s="1425" t="s">
        <v>83</v>
      </c>
      <c r="C5" s="1432" t="s">
        <v>929</v>
      </c>
      <c r="D5" s="1433"/>
      <c r="E5" s="1433"/>
      <c r="F5" s="1433"/>
      <c r="G5" s="1433"/>
      <c r="H5" s="1433"/>
      <c r="I5" s="1433"/>
      <c r="J5" s="1433"/>
      <c r="K5" s="1434"/>
      <c r="L5" s="1428" t="s">
        <v>84</v>
      </c>
      <c r="M5" s="1428" t="s">
        <v>255</v>
      </c>
    </row>
    <row r="6" spans="1:13" ht="31.5" customHeight="1" thickTop="1" x14ac:dyDescent="0.2">
      <c r="A6" s="1426"/>
      <c r="B6" s="1427"/>
      <c r="C6" s="588" t="s">
        <v>404</v>
      </c>
      <c r="D6" s="68" t="s">
        <v>202</v>
      </c>
      <c r="E6" s="283" t="s">
        <v>200</v>
      </c>
      <c r="F6" s="283" t="s">
        <v>73</v>
      </c>
      <c r="G6" s="283" t="s">
        <v>71</v>
      </c>
      <c r="H6" s="283" t="s">
        <v>69</v>
      </c>
      <c r="I6" s="283" t="s">
        <v>67</v>
      </c>
      <c r="J6" s="283" t="s">
        <v>65</v>
      </c>
      <c r="K6" s="77" t="s">
        <v>668</v>
      </c>
      <c r="L6" s="1429"/>
      <c r="M6" s="1429"/>
    </row>
    <row r="7" spans="1:13" ht="13.5" customHeight="1" thickBot="1" x14ac:dyDescent="0.25">
      <c r="A7" s="1410" t="s">
        <v>369</v>
      </c>
      <c r="B7" s="148" t="s">
        <v>248</v>
      </c>
      <c r="C7" s="233">
        <f t="shared" ref="C7:C36" si="0">SUM(D7:K7)</f>
        <v>335</v>
      </c>
      <c r="D7" s="234">
        <v>33</v>
      </c>
      <c r="E7" s="234">
        <v>46</v>
      </c>
      <c r="F7" s="234">
        <v>68</v>
      </c>
      <c r="G7" s="234">
        <v>78</v>
      </c>
      <c r="H7" s="234">
        <v>85</v>
      </c>
      <c r="I7" s="234">
        <v>22</v>
      </c>
      <c r="J7" s="234">
        <v>3</v>
      </c>
      <c r="K7" s="234">
        <v>0</v>
      </c>
      <c r="L7" s="69" t="s">
        <v>140</v>
      </c>
      <c r="M7" s="1312" t="s">
        <v>580</v>
      </c>
    </row>
    <row r="8" spans="1:13" ht="14.25" thickTop="1" thickBot="1" x14ac:dyDescent="0.25">
      <c r="A8" s="1411"/>
      <c r="B8" s="147" t="s">
        <v>928</v>
      </c>
      <c r="C8" s="233">
        <f t="shared" si="0"/>
        <v>804</v>
      </c>
      <c r="D8" s="223">
        <v>25</v>
      </c>
      <c r="E8" s="223">
        <v>56</v>
      </c>
      <c r="F8" s="223">
        <v>160</v>
      </c>
      <c r="G8" s="223">
        <v>292</v>
      </c>
      <c r="H8" s="223">
        <v>230</v>
      </c>
      <c r="I8" s="223">
        <v>37</v>
      </c>
      <c r="J8" s="223">
        <v>4</v>
      </c>
      <c r="K8" s="223">
        <v>0</v>
      </c>
      <c r="L8" s="70" t="s">
        <v>142</v>
      </c>
      <c r="M8" s="1313"/>
    </row>
    <row r="9" spans="1:13" s="26" customFormat="1" ht="14.25" thickTop="1" thickBot="1" x14ac:dyDescent="0.25">
      <c r="A9" s="1412"/>
      <c r="B9" s="147" t="s">
        <v>47</v>
      </c>
      <c r="C9" s="233">
        <f>SUM(D9:K9)</f>
        <v>1139</v>
      </c>
      <c r="D9" s="222">
        <f t="shared" ref="D9:J9" si="1">D7+D8</f>
        <v>58</v>
      </c>
      <c r="E9" s="222">
        <f t="shared" si="1"/>
        <v>102</v>
      </c>
      <c r="F9" s="222">
        <f t="shared" si="1"/>
        <v>228</v>
      </c>
      <c r="G9" s="222">
        <f t="shared" si="1"/>
        <v>370</v>
      </c>
      <c r="H9" s="222">
        <f t="shared" si="1"/>
        <v>315</v>
      </c>
      <c r="I9" s="222">
        <f t="shared" si="1"/>
        <v>59</v>
      </c>
      <c r="J9" s="222">
        <f t="shared" si="1"/>
        <v>7</v>
      </c>
      <c r="K9" s="222">
        <f>K7+K8</f>
        <v>0</v>
      </c>
      <c r="L9" s="70" t="s">
        <v>48</v>
      </c>
      <c r="M9" s="1313"/>
    </row>
    <row r="10" spans="1:13" ht="14.25" thickTop="1" thickBot="1" x14ac:dyDescent="0.25">
      <c r="A10" s="1413" t="s">
        <v>249</v>
      </c>
      <c r="B10" s="149" t="s">
        <v>248</v>
      </c>
      <c r="C10" s="235">
        <f t="shared" si="0"/>
        <v>1876</v>
      </c>
      <c r="D10" s="236">
        <v>54</v>
      </c>
      <c r="E10" s="236">
        <v>130</v>
      </c>
      <c r="F10" s="236">
        <v>256</v>
      </c>
      <c r="G10" s="236">
        <v>463</v>
      </c>
      <c r="H10" s="236">
        <v>579</v>
      </c>
      <c r="I10" s="236">
        <v>374</v>
      </c>
      <c r="J10" s="236">
        <v>20</v>
      </c>
      <c r="K10" s="236">
        <v>0</v>
      </c>
      <c r="L10" s="71" t="s">
        <v>140</v>
      </c>
      <c r="M10" s="1315" t="s">
        <v>250</v>
      </c>
    </row>
    <row r="11" spans="1:13" ht="14.25" thickTop="1" thickBot="1" x14ac:dyDescent="0.25">
      <c r="A11" s="1414"/>
      <c r="B11" s="149" t="s">
        <v>928</v>
      </c>
      <c r="C11" s="235">
        <f t="shared" si="0"/>
        <v>7166</v>
      </c>
      <c r="D11" s="236">
        <v>173</v>
      </c>
      <c r="E11" s="236">
        <v>352</v>
      </c>
      <c r="F11" s="236">
        <v>1120</v>
      </c>
      <c r="G11" s="236">
        <v>2339</v>
      </c>
      <c r="H11" s="236">
        <v>2484</v>
      </c>
      <c r="I11" s="236">
        <v>669</v>
      </c>
      <c r="J11" s="236">
        <v>29</v>
      </c>
      <c r="K11" s="236">
        <v>0</v>
      </c>
      <c r="L11" s="71" t="s">
        <v>142</v>
      </c>
      <c r="M11" s="1315"/>
    </row>
    <row r="12" spans="1:13" s="26" customFormat="1" ht="14.25" thickTop="1" thickBot="1" x14ac:dyDescent="0.25">
      <c r="A12" s="1415"/>
      <c r="B12" s="149" t="s">
        <v>47</v>
      </c>
      <c r="C12" s="235">
        <f t="shared" si="0"/>
        <v>9042</v>
      </c>
      <c r="D12" s="237">
        <f t="shared" ref="D12:J12" si="2">D10+D11</f>
        <v>227</v>
      </c>
      <c r="E12" s="237">
        <f t="shared" si="2"/>
        <v>482</v>
      </c>
      <c r="F12" s="237">
        <f t="shared" si="2"/>
        <v>1376</v>
      </c>
      <c r="G12" s="237">
        <f t="shared" si="2"/>
        <v>2802</v>
      </c>
      <c r="H12" s="237">
        <f t="shared" si="2"/>
        <v>3063</v>
      </c>
      <c r="I12" s="237">
        <f t="shared" si="2"/>
        <v>1043</v>
      </c>
      <c r="J12" s="237">
        <f t="shared" si="2"/>
        <v>49</v>
      </c>
      <c r="K12" s="237">
        <f>K10+K11</f>
        <v>0</v>
      </c>
      <c r="L12" s="71" t="s">
        <v>48</v>
      </c>
      <c r="M12" s="1315"/>
    </row>
    <row r="13" spans="1:13" ht="13.5" customHeight="1" thickTop="1" thickBot="1" x14ac:dyDescent="0.25">
      <c r="A13" s="1416" t="s">
        <v>370</v>
      </c>
      <c r="B13" s="148" t="s">
        <v>248</v>
      </c>
      <c r="C13" s="233">
        <f t="shared" si="0"/>
        <v>816</v>
      </c>
      <c r="D13" s="223">
        <v>16</v>
      </c>
      <c r="E13" s="223">
        <v>30</v>
      </c>
      <c r="F13" s="223">
        <v>102</v>
      </c>
      <c r="G13" s="223">
        <v>183</v>
      </c>
      <c r="H13" s="223">
        <v>258</v>
      </c>
      <c r="I13" s="223">
        <v>200</v>
      </c>
      <c r="J13" s="223">
        <v>27</v>
      </c>
      <c r="K13" s="223">
        <v>0</v>
      </c>
      <c r="L13" s="70" t="s">
        <v>140</v>
      </c>
      <c r="M13" s="1313" t="s">
        <v>364</v>
      </c>
    </row>
    <row r="14" spans="1:13" ht="14.25" thickTop="1" thickBot="1" x14ac:dyDescent="0.25">
      <c r="A14" s="1411"/>
      <c r="B14" s="147" t="s">
        <v>928</v>
      </c>
      <c r="C14" s="233">
        <f t="shared" si="0"/>
        <v>3933</v>
      </c>
      <c r="D14" s="223">
        <v>98</v>
      </c>
      <c r="E14" s="223">
        <v>206</v>
      </c>
      <c r="F14" s="223">
        <v>560</v>
      </c>
      <c r="G14" s="223">
        <v>1255</v>
      </c>
      <c r="H14" s="223">
        <v>1421</v>
      </c>
      <c r="I14" s="223">
        <v>365</v>
      </c>
      <c r="J14" s="223">
        <v>27</v>
      </c>
      <c r="K14" s="223">
        <v>1</v>
      </c>
      <c r="L14" s="70" t="s">
        <v>142</v>
      </c>
      <c r="M14" s="1313"/>
    </row>
    <row r="15" spans="1:13" s="26" customFormat="1" ht="14.25" thickTop="1" thickBot="1" x14ac:dyDescent="0.25">
      <c r="A15" s="1412"/>
      <c r="B15" s="147" t="s">
        <v>47</v>
      </c>
      <c r="C15" s="233">
        <f t="shared" si="0"/>
        <v>4749</v>
      </c>
      <c r="D15" s="222">
        <f t="shared" ref="D15:J15" si="3">D13+D14</f>
        <v>114</v>
      </c>
      <c r="E15" s="222">
        <f t="shared" si="3"/>
        <v>236</v>
      </c>
      <c r="F15" s="222">
        <f t="shared" si="3"/>
        <v>662</v>
      </c>
      <c r="G15" s="222">
        <f t="shared" si="3"/>
        <v>1438</v>
      </c>
      <c r="H15" s="222">
        <f t="shared" si="3"/>
        <v>1679</v>
      </c>
      <c r="I15" s="222">
        <f t="shared" si="3"/>
        <v>565</v>
      </c>
      <c r="J15" s="222">
        <f t="shared" si="3"/>
        <v>54</v>
      </c>
      <c r="K15" s="222">
        <f>K13+K14</f>
        <v>1</v>
      </c>
      <c r="L15" s="70" t="s">
        <v>48</v>
      </c>
      <c r="M15" s="1313"/>
    </row>
    <row r="16" spans="1:13" ht="14.25" thickTop="1" thickBot="1" x14ac:dyDescent="0.25">
      <c r="A16" s="1413" t="s">
        <v>251</v>
      </c>
      <c r="B16" s="149" t="s">
        <v>248</v>
      </c>
      <c r="C16" s="235">
        <f t="shared" si="0"/>
        <v>1672</v>
      </c>
      <c r="D16" s="236">
        <v>61</v>
      </c>
      <c r="E16" s="236">
        <v>95</v>
      </c>
      <c r="F16" s="236">
        <v>242</v>
      </c>
      <c r="G16" s="236">
        <v>366</v>
      </c>
      <c r="H16" s="236">
        <v>477</v>
      </c>
      <c r="I16" s="236">
        <v>358</v>
      </c>
      <c r="J16" s="236">
        <v>73</v>
      </c>
      <c r="K16" s="236">
        <v>0</v>
      </c>
      <c r="L16" s="71" t="s">
        <v>140</v>
      </c>
      <c r="M16" s="1315" t="s">
        <v>252</v>
      </c>
    </row>
    <row r="17" spans="1:13" ht="14.25" thickTop="1" thickBot="1" x14ac:dyDescent="0.25">
      <c r="A17" s="1414"/>
      <c r="B17" s="149" t="s">
        <v>928</v>
      </c>
      <c r="C17" s="235">
        <f t="shared" si="0"/>
        <v>5272</v>
      </c>
      <c r="D17" s="236">
        <v>117</v>
      </c>
      <c r="E17" s="236">
        <v>213</v>
      </c>
      <c r="F17" s="236">
        <v>649</v>
      </c>
      <c r="G17" s="236">
        <v>1412</v>
      </c>
      <c r="H17" s="236">
        <v>1849</v>
      </c>
      <c r="I17" s="236">
        <v>854</v>
      </c>
      <c r="J17" s="236">
        <v>176</v>
      </c>
      <c r="K17" s="236">
        <v>2</v>
      </c>
      <c r="L17" s="71" t="s">
        <v>142</v>
      </c>
      <c r="M17" s="1315"/>
    </row>
    <row r="18" spans="1:13" s="26" customFormat="1" ht="14.25" thickTop="1" thickBot="1" x14ac:dyDescent="0.25">
      <c r="A18" s="1415"/>
      <c r="B18" s="149" t="s">
        <v>47</v>
      </c>
      <c r="C18" s="235">
        <f t="shared" si="0"/>
        <v>6944</v>
      </c>
      <c r="D18" s="237">
        <f t="shared" ref="D18:J18" si="4">D16+D17</f>
        <v>178</v>
      </c>
      <c r="E18" s="237">
        <f t="shared" si="4"/>
        <v>308</v>
      </c>
      <c r="F18" s="237">
        <f t="shared" si="4"/>
        <v>891</v>
      </c>
      <c r="G18" s="237">
        <f t="shared" si="4"/>
        <v>1778</v>
      </c>
      <c r="H18" s="237">
        <f t="shared" si="4"/>
        <v>2326</v>
      </c>
      <c r="I18" s="237">
        <f t="shared" si="4"/>
        <v>1212</v>
      </c>
      <c r="J18" s="237">
        <f t="shared" si="4"/>
        <v>249</v>
      </c>
      <c r="K18" s="237">
        <f>K16+K17</f>
        <v>2</v>
      </c>
      <c r="L18" s="71" t="s">
        <v>48</v>
      </c>
      <c r="M18" s="1315"/>
    </row>
    <row r="19" spans="1:13" ht="13.5" customHeight="1" thickTop="1" thickBot="1" x14ac:dyDescent="0.25">
      <c r="A19" s="1416" t="s">
        <v>371</v>
      </c>
      <c r="B19" s="148" t="s">
        <v>248</v>
      </c>
      <c r="C19" s="233">
        <f t="shared" si="0"/>
        <v>2601</v>
      </c>
      <c r="D19" s="223">
        <v>62</v>
      </c>
      <c r="E19" s="223">
        <v>82</v>
      </c>
      <c r="F19" s="223">
        <v>225</v>
      </c>
      <c r="G19" s="223">
        <v>443</v>
      </c>
      <c r="H19" s="223">
        <v>750</v>
      </c>
      <c r="I19" s="223">
        <v>851</v>
      </c>
      <c r="J19" s="223">
        <v>187</v>
      </c>
      <c r="K19" s="223">
        <v>1</v>
      </c>
      <c r="L19" s="70" t="s">
        <v>140</v>
      </c>
      <c r="M19" s="1313" t="s">
        <v>365</v>
      </c>
    </row>
    <row r="20" spans="1:13" ht="14.25" thickTop="1" thickBot="1" x14ac:dyDescent="0.25">
      <c r="A20" s="1411"/>
      <c r="B20" s="147" t="s">
        <v>928</v>
      </c>
      <c r="C20" s="233">
        <f t="shared" si="0"/>
        <v>1431</v>
      </c>
      <c r="D20" s="223">
        <v>33</v>
      </c>
      <c r="E20" s="223">
        <v>46</v>
      </c>
      <c r="F20" s="223">
        <v>147</v>
      </c>
      <c r="G20" s="223">
        <v>264</v>
      </c>
      <c r="H20" s="223">
        <v>494</v>
      </c>
      <c r="I20" s="223">
        <v>359</v>
      </c>
      <c r="J20" s="223">
        <v>88</v>
      </c>
      <c r="K20" s="223">
        <v>0</v>
      </c>
      <c r="L20" s="70" t="s">
        <v>142</v>
      </c>
      <c r="M20" s="1313"/>
    </row>
    <row r="21" spans="1:13" s="26" customFormat="1" ht="14.25" thickTop="1" thickBot="1" x14ac:dyDescent="0.25">
      <c r="A21" s="1412"/>
      <c r="B21" s="147" t="s">
        <v>47</v>
      </c>
      <c r="C21" s="233">
        <f t="shared" si="0"/>
        <v>4032</v>
      </c>
      <c r="D21" s="222">
        <f t="shared" ref="D21:J21" si="5">D19+D20</f>
        <v>95</v>
      </c>
      <c r="E21" s="222">
        <f t="shared" si="5"/>
        <v>128</v>
      </c>
      <c r="F21" s="222">
        <f t="shared" si="5"/>
        <v>372</v>
      </c>
      <c r="G21" s="222">
        <f t="shared" si="5"/>
        <v>707</v>
      </c>
      <c r="H21" s="222">
        <f t="shared" si="5"/>
        <v>1244</v>
      </c>
      <c r="I21" s="222">
        <f t="shared" si="5"/>
        <v>1210</v>
      </c>
      <c r="J21" s="222">
        <f t="shared" si="5"/>
        <v>275</v>
      </c>
      <c r="K21" s="222">
        <f>K19+K20</f>
        <v>1</v>
      </c>
      <c r="L21" s="70" t="s">
        <v>48</v>
      </c>
      <c r="M21" s="1313"/>
    </row>
    <row r="22" spans="1:13" ht="14.25" thickTop="1" thickBot="1" x14ac:dyDescent="0.25">
      <c r="A22" s="1408" t="s">
        <v>376</v>
      </c>
      <c r="B22" s="149" t="s">
        <v>248</v>
      </c>
      <c r="C22" s="235">
        <f t="shared" si="0"/>
        <v>3</v>
      </c>
      <c r="D22" s="236">
        <v>1</v>
      </c>
      <c r="E22" s="236">
        <v>0</v>
      </c>
      <c r="F22" s="236">
        <v>0</v>
      </c>
      <c r="G22" s="236">
        <v>2</v>
      </c>
      <c r="H22" s="236">
        <v>0</v>
      </c>
      <c r="I22" s="236">
        <v>0</v>
      </c>
      <c r="J22" s="236">
        <v>0</v>
      </c>
      <c r="K22" s="236">
        <v>0</v>
      </c>
      <c r="L22" s="71" t="s">
        <v>140</v>
      </c>
      <c r="M22" s="1315" t="s">
        <v>373</v>
      </c>
    </row>
    <row r="23" spans="1:13" ht="14.25" thickTop="1" thickBot="1" x14ac:dyDescent="0.25">
      <c r="A23" s="1408"/>
      <c r="B23" s="149" t="s">
        <v>928</v>
      </c>
      <c r="C23" s="235">
        <f t="shared" si="0"/>
        <v>5</v>
      </c>
      <c r="D23" s="236">
        <v>0</v>
      </c>
      <c r="E23" s="236">
        <v>0</v>
      </c>
      <c r="F23" s="236">
        <v>2</v>
      </c>
      <c r="G23" s="236">
        <v>2</v>
      </c>
      <c r="H23" s="236">
        <v>1</v>
      </c>
      <c r="I23" s="236">
        <v>0</v>
      </c>
      <c r="J23" s="236">
        <v>0</v>
      </c>
      <c r="K23" s="236">
        <v>0</v>
      </c>
      <c r="L23" s="71" t="s">
        <v>142</v>
      </c>
      <c r="M23" s="1315"/>
    </row>
    <row r="24" spans="1:13" s="26" customFormat="1" ht="14.25" thickTop="1" thickBot="1" x14ac:dyDescent="0.25">
      <c r="A24" s="1408"/>
      <c r="B24" s="149" t="s">
        <v>47</v>
      </c>
      <c r="C24" s="235">
        <f t="shared" si="0"/>
        <v>8</v>
      </c>
      <c r="D24" s="237">
        <f t="shared" ref="D24:J24" si="6">D22+D23</f>
        <v>1</v>
      </c>
      <c r="E24" s="237">
        <f t="shared" si="6"/>
        <v>0</v>
      </c>
      <c r="F24" s="237">
        <f t="shared" si="6"/>
        <v>2</v>
      </c>
      <c r="G24" s="237">
        <f t="shared" si="6"/>
        <v>4</v>
      </c>
      <c r="H24" s="237">
        <f t="shared" si="6"/>
        <v>1</v>
      </c>
      <c r="I24" s="237">
        <f t="shared" si="6"/>
        <v>0</v>
      </c>
      <c r="J24" s="237">
        <f t="shared" si="6"/>
        <v>0</v>
      </c>
      <c r="K24" s="237">
        <f>K22+K23</f>
        <v>0</v>
      </c>
      <c r="L24" s="71" t="s">
        <v>48</v>
      </c>
      <c r="M24" s="1315"/>
    </row>
    <row r="25" spans="1:13" ht="13.5" customHeight="1" thickTop="1" thickBot="1" x14ac:dyDescent="0.25">
      <c r="A25" s="1416" t="s">
        <v>372</v>
      </c>
      <c r="B25" s="148" t="s">
        <v>248</v>
      </c>
      <c r="C25" s="233">
        <f t="shared" si="0"/>
        <v>26</v>
      </c>
      <c r="D25" s="223">
        <v>4</v>
      </c>
      <c r="E25" s="223">
        <v>3</v>
      </c>
      <c r="F25" s="223">
        <v>2</v>
      </c>
      <c r="G25" s="223">
        <v>4</v>
      </c>
      <c r="H25" s="223">
        <v>5</v>
      </c>
      <c r="I25" s="223">
        <v>8</v>
      </c>
      <c r="J25" s="223">
        <v>0</v>
      </c>
      <c r="K25" s="223">
        <v>0</v>
      </c>
      <c r="L25" s="70" t="s">
        <v>140</v>
      </c>
      <c r="M25" s="1313" t="s">
        <v>366</v>
      </c>
    </row>
    <row r="26" spans="1:13" ht="14.25" thickTop="1" thickBot="1" x14ac:dyDescent="0.25">
      <c r="A26" s="1411"/>
      <c r="B26" s="147" t="s">
        <v>928</v>
      </c>
      <c r="C26" s="233">
        <f t="shared" si="0"/>
        <v>361</v>
      </c>
      <c r="D26" s="223">
        <v>12</v>
      </c>
      <c r="E26" s="223">
        <v>13</v>
      </c>
      <c r="F26" s="223">
        <v>58</v>
      </c>
      <c r="G26" s="223">
        <v>113</v>
      </c>
      <c r="H26" s="223">
        <v>121</v>
      </c>
      <c r="I26" s="223">
        <v>38</v>
      </c>
      <c r="J26" s="223">
        <v>6</v>
      </c>
      <c r="K26" s="223">
        <v>0</v>
      </c>
      <c r="L26" s="70" t="s">
        <v>142</v>
      </c>
      <c r="M26" s="1313"/>
    </row>
    <row r="27" spans="1:13" s="26" customFormat="1" ht="14.25" thickTop="1" thickBot="1" x14ac:dyDescent="0.25">
      <c r="A27" s="1412"/>
      <c r="B27" s="147" t="s">
        <v>47</v>
      </c>
      <c r="C27" s="233">
        <f t="shared" si="0"/>
        <v>387</v>
      </c>
      <c r="D27" s="222">
        <f t="shared" ref="D27:J27" si="7">D25+D26</f>
        <v>16</v>
      </c>
      <c r="E27" s="222">
        <f t="shared" si="7"/>
        <v>16</v>
      </c>
      <c r="F27" s="222">
        <f t="shared" si="7"/>
        <v>60</v>
      </c>
      <c r="G27" s="222">
        <f t="shared" si="7"/>
        <v>117</v>
      </c>
      <c r="H27" s="222">
        <f t="shared" si="7"/>
        <v>126</v>
      </c>
      <c r="I27" s="222">
        <f t="shared" si="7"/>
        <v>46</v>
      </c>
      <c r="J27" s="222">
        <f t="shared" si="7"/>
        <v>6</v>
      </c>
      <c r="K27" s="222">
        <f>K25+K26</f>
        <v>0</v>
      </c>
      <c r="L27" s="70" t="s">
        <v>48</v>
      </c>
      <c r="M27" s="1313"/>
    </row>
    <row r="28" spans="1:13" ht="14.25" customHeight="1" thickTop="1" thickBot="1" x14ac:dyDescent="0.25">
      <c r="A28" s="1413" t="s">
        <v>377</v>
      </c>
      <c r="B28" s="149" t="s">
        <v>248</v>
      </c>
      <c r="C28" s="235">
        <f t="shared" si="0"/>
        <v>28</v>
      </c>
      <c r="D28" s="236">
        <v>2</v>
      </c>
      <c r="E28" s="236">
        <v>2</v>
      </c>
      <c r="F28" s="236">
        <v>6</v>
      </c>
      <c r="G28" s="236">
        <v>4</v>
      </c>
      <c r="H28" s="236">
        <v>7</v>
      </c>
      <c r="I28" s="236">
        <v>5</v>
      </c>
      <c r="J28" s="236">
        <v>2</v>
      </c>
      <c r="K28" s="236">
        <v>0</v>
      </c>
      <c r="L28" s="71" t="s">
        <v>140</v>
      </c>
      <c r="M28" s="1423" t="s">
        <v>374</v>
      </c>
    </row>
    <row r="29" spans="1:13" ht="14.25" thickTop="1" thickBot="1" x14ac:dyDescent="0.25">
      <c r="A29" s="1414"/>
      <c r="B29" s="149" t="s">
        <v>928</v>
      </c>
      <c r="C29" s="235">
        <f t="shared" si="0"/>
        <v>296</v>
      </c>
      <c r="D29" s="236">
        <v>15</v>
      </c>
      <c r="E29" s="236">
        <v>23</v>
      </c>
      <c r="F29" s="236">
        <v>59</v>
      </c>
      <c r="G29" s="236">
        <v>82</v>
      </c>
      <c r="H29" s="236">
        <v>82</v>
      </c>
      <c r="I29" s="236">
        <v>27</v>
      </c>
      <c r="J29" s="236">
        <v>8</v>
      </c>
      <c r="K29" s="236">
        <v>0</v>
      </c>
      <c r="L29" s="71" t="s">
        <v>142</v>
      </c>
      <c r="M29" s="1423"/>
    </row>
    <row r="30" spans="1:13" s="26" customFormat="1" ht="14.25" thickTop="1" thickBot="1" x14ac:dyDescent="0.25">
      <c r="A30" s="1422"/>
      <c r="B30" s="149" t="s">
        <v>47</v>
      </c>
      <c r="C30" s="235">
        <f t="shared" si="0"/>
        <v>324</v>
      </c>
      <c r="D30" s="237">
        <f t="shared" ref="D30:J30" si="8">D28+D29</f>
        <v>17</v>
      </c>
      <c r="E30" s="237">
        <f t="shared" si="8"/>
        <v>25</v>
      </c>
      <c r="F30" s="237">
        <f t="shared" si="8"/>
        <v>65</v>
      </c>
      <c r="G30" s="237">
        <f t="shared" si="8"/>
        <v>86</v>
      </c>
      <c r="H30" s="237">
        <f t="shared" si="8"/>
        <v>89</v>
      </c>
      <c r="I30" s="237">
        <f t="shared" si="8"/>
        <v>32</v>
      </c>
      <c r="J30" s="237">
        <f t="shared" si="8"/>
        <v>10</v>
      </c>
      <c r="K30" s="237">
        <f>K28+K29</f>
        <v>0</v>
      </c>
      <c r="L30" s="71" t="s">
        <v>48</v>
      </c>
      <c r="M30" s="1423"/>
    </row>
    <row r="31" spans="1:13" ht="13.5" customHeight="1" thickTop="1" thickBot="1" x14ac:dyDescent="0.25">
      <c r="A31" s="1424" t="s">
        <v>375</v>
      </c>
      <c r="B31" s="148" t="s">
        <v>248</v>
      </c>
      <c r="C31" s="233">
        <f t="shared" si="0"/>
        <v>83</v>
      </c>
      <c r="D31" s="223">
        <v>13</v>
      </c>
      <c r="E31" s="223">
        <v>17</v>
      </c>
      <c r="F31" s="223">
        <v>14</v>
      </c>
      <c r="G31" s="223">
        <v>13</v>
      </c>
      <c r="H31" s="223">
        <v>13</v>
      </c>
      <c r="I31" s="223">
        <v>11</v>
      </c>
      <c r="J31" s="223">
        <v>2</v>
      </c>
      <c r="K31" s="223">
        <v>0</v>
      </c>
      <c r="L31" s="70" t="s">
        <v>140</v>
      </c>
      <c r="M31" s="1441" t="s">
        <v>367</v>
      </c>
    </row>
    <row r="32" spans="1:13" ht="14.25" thickTop="1" thickBot="1" x14ac:dyDescent="0.25">
      <c r="A32" s="1424"/>
      <c r="B32" s="147" t="s">
        <v>928</v>
      </c>
      <c r="C32" s="233">
        <f t="shared" si="0"/>
        <v>712</v>
      </c>
      <c r="D32" s="223">
        <v>32</v>
      </c>
      <c r="E32" s="223">
        <v>55</v>
      </c>
      <c r="F32" s="223">
        <v>117</v>
      </c>
      <c r="G32" s="223">
        <v>211</v>
      </c>
      <c r="H32" s="223">
        <v>198</v>
      </c>
      <c r="I32" s="223">
        <v>86</v>
      </c>
      <c r="J32" s="223">
        <v>13</v>
      </c>
      <c r="K32" s="223">
        <v>0</v>
      </c>
      <c r="L32" s="70" t="s">
        <v>142</v>
      </c>
      <c r="M32" s="1441"/>
    </row>
    <row r="33" spans="1:16" s="26" customFormat="1" ht="14.25" thickTop="1" thickBot="1" x14ac:dyDescent="0.25">
      <c r="A33" s="1424"/>
      <c r="B33" s="147" t="s">
        <v>47</v>
      </c>
      <c r="C33" s="233">
        <f t="shared" si="0"/>
        <v>795</v>
      </c>
      <c r="D33" s="222">
        <f t="shared" ref="D33:J33" si="9">D31+D32</f>
        <v>45</v>
      </c>
      <c r="E33" s="222">
        <f t="shared" si="9"/>
        <v>72</v>
      </c>
      <c r="F33" s="222">
        <f t="shared" si="9"/>
        <v>131</v>
      </c>
      <c r="G33" s="222">
        <f t="shared" si="9"/>
        <v>224</v>
      </c>
      <c r="H33" s="222">
        <f t="shared" si="9"/>
        <v>211</v>
      </c>
      <c r="I33" s="222">
        <f t="shared" si="9"/>
        <v>97</v>
      </c>
      <c r="J33" s="222">
        <f t="shared" si="9"/>
        <v>15</v>
      </c>
      <c r="K33" s="222">
        <f>K31+K32</f>
        <v>0</v>
      </c>
      <c r="L33" s="70" t="s">
        <v>48</v>
      </c>
      <c r="M33" s="1441"/>
    </row>
    <row r="34" spans="1:16" ht="14.25" customHeight="1" thickTop="1" thickBot="1" x14ac:dyDescent="0.25">
      <c r="A34" s="1445" t="s">
        <v>1086</v>
      </c>
      <c r="B34" s="149" t="s">
        <v>248</v>
      </c>
      <c r="C34" s="235">
        <f t="shared" si="0"/>
        <v>61</v>
      </c>
      <c r="D34" s="236">
        <v>5</v>
      </c>
      <c r="E34" s="236">
        <v>6</v>
      </c>
      <c r="F34" s="236">
        <v>9</v>
      </c>
      <c r="G34" s="236">
        <v>8</v>
      </c>
      <c r="H34" s="236">
        <v>17</v>
      </c>
      <c r="I34" s="236">
        <v>15</v>
      </c>
      <c r="J34" s="236">
        <v>1</v>
      </c>
      <c r="K34" s="236">
        <v>0</v>
      </c>
      <c r="L34" s="71" t="s">
        <v>140</v>
      </c>
      <c r="M34" s="1423" t="s">
        <v>368</v>
      </c>
    </row>
    <row r="35" spans="1:16" ht="14.25" thickTop="1" thickBot="1" x14ac:dyDescent="0.25">
      <c r="A35" s="1446"/>
      <c r="B35" s="149" t="s">
        <v>928</v>
      </c>
      <c r="C35" s="235">
        <f t="shared" si="0"/>
        <v>2</v>
      </c>
      <c r="D35" s="236">
        <v>0</v>
      </c>
      <c r="E35" s="236">
        <v>0</v>
      </c>
      <c r="F35" s="236">
        <v>0</v>
      </c>
      <c r="G35" s="236">
        <v>1</v>
      </c>
      <c r="H35" s="236">
        <v>1</v>
      </c>
      <c r="I35" s="236">
        <v>0</v>
      </c>
      <c r="J35" s="236">
        <v>0</v>
      </c>
      <c r="K35" s="236">
        <v>0</v>
      </c>
      <c r="L35" s="71" t="s">
        <v>142</v>
      </c>
      <c r="M35" s="1423"/>
    </row>
    <row r="36" spans="1:16" s="26" customFormat="1" ht="13.5" thickTop="1" x14ac:dyDescent="0.2">
      <c r="A36" s="1447"/>
      <c r="B36" s="641" t="s">
        <v>47</v>
      </c>
      <c r="C36" s="238">
        <f t="shared" si="0"/>
        <v>63</v>
      </c>
      <c r="D36" s="239">
        <f t="shared" ref="D36:J36" si="10">D34+D35</f>
        <v>5</v>
      </c>
      <c r="E36" s="239">
        <f t="shared" si="10"/>
        <v>6</v>
      </c>
      <c r="F36" s="239">
        <f t="shared" si="10"/>
        <v>9</v>
      </c>
      <c r="G36" s="239">
        <f t="shared" si="10"/>
        <v>9</v>
      </c>
      <c r="H36" s="239">
        <f t="shared" si="10"/>
        <v>18</v>
      </c>
      <c r="I36" s="239">
        <f t="shared" si="10"/>
        <v>15</v>
      </c>
      <c r="J36" s="239">
        <f t="shared" si="10"/>
        <v>1</v>
      </c>
      <c r="K36" s="239">
        <f>K34+K35</f>
        <v>0</v>
      </c>
      <c r="L36" s="72" t="s">
        <v>48</v>
      </c>
      <c r="M36" s="1442"/>
    </row>
    <row r="37" spans="1:16" ht="13.5" customHeight="1" thickBot="1" x14ac:dyDescent="0.25">
      <c r="A37" s="1420" t="s">
        <v>583</v>
      </c>
      <c r="B37" s="640" t="s">
        <v>248</v>
      </c>
      <c r="C37" s="240">
        <f>K37+J37+I37+H37+G37+F37+E37+D37</f>
        <v>7501</v>
      </c>
      <c r="D37" s="241">
        <f t="shared" ref="D37:J37" si="11">SUM(D7,D10,D13,D16,D19,D22,D25,D28,D31,D34)</f>
        <v>251</v>
      </c>
      <c r="E37" s="241">
        <f t="shared" si="11"/>
        <v>411</v>
      </c>
      <c r="F37" s="241">
        <f t="shared" si="11"/>
        <v>924</v>
      </c>
      <c r="G37" s="241">
        <f t="shared" si="11"/>
        <v>1564</v>
      </c>
      <c r="H37" s="241">
        <f t="shared" si="11"/>
        <v>2191</v>
      </c>
      <c r="I37" s="241">
        <f t="shared" si="11"/>
        <v>1844</v>
      </c>
      <c r="J37" s="241">
        <f t="shared" si="11"/>
        <v>315</v>
      </c>
      <c r="K37" s="241">
        <f>SUM(K7,K10,K13,K16,K19,K22,K25,K28,K31,K34)</f>
        <v>1</v>
      </c>
      <c r="L37" s="69" t="s">
        <v>140</v>
      </c>
      <c r="M37" s="1436" t="s">
        <v>253</v>
      </c>
    </row>
    <row r="38" spans="1:16" ht="14.25" thickTop="1" thickBot="1" x14ac:dyDescent="0.25">
      <c r="A38" s="1421"/>
      <c r="B38" s="147" t="s">
        <v>928</v>
      </c>
      <c r="C38" s="240">
        <f t="shared" ref="C38:C39" si="12">K38+J38+I38+H38+G38+F38+E38+D38</f>
        <v>19982</v>
      </c>
      <c r="D38" s="242">
        <f t="shared" ref="D38:J38" si="13">SUM(D8,D11,D14,D17,D20,D23,D26,D29,D32,D35)</f>
        <v>505</v>
      </c>
      <c r="E38" s="242">
        <f t="shared" si="13"/>
        <v>964</v>
      </c>
      <c r="F38" s="242">
        <f t="shared" si="13"/>
        <v>2872</v>
      </c>
      <c r="G38" s="242">
        <f t="shared" si="13"/>
        <v>5971</v>
      </c>
      <c r="H38" s="242">
        <f t="shared" si="13"/>
        <v>6881</v>
      </c>
      <c r="I38" s="242">
        <f t="shared" si="13"/>
        <v>2435</v>
      </c>
      <c r="J38" s="242">
        <f t="shared" si="13"/>
        <v>351</v>
      </c>
      <c r="K38" s="242">
        <f>SUM(K8,K11,K14,K17,K20,K23,K26,K29,K32,K35)</f>
        <v>3</v>
      </c>
      <c r="L38" s="70" t="s">
        <v>142</v>
      </c>
      <c r="M38" s="1437"/>
    </row>
    <row r="39" spans="1:16" s="26" customFormat="1" ht="13.5" thickTop="1" x14ac:dyDescent="0.2">
      <c r="A39" s="1421"/>
      <c r="B39" s="227" t="s">
        <v>47</v>
      </c>
      <c r="C39" s="246">
        <f t="shared" si="12"/>
        <v>27483</v>
      </c>
      <c r="D39" s="247">
        <f t="shared" ref="D39:J39" si="14">SUM(D37:D38)</f>
        <v>756</v>
      </c>
      <c r="E39" s="247">
        <f t="shared" si="14"/>
        <v>1375</v>
      </c>
      <c r="F39" s="247">
        <f t="shared" si="14"/>
        <v>3796</v>
      </c>
      <c r="G39" s="247">
        <f t="shared" si="14"/>
        <v>7535</v>
      </c>
      <c r="H39" s="247">
        <f t="shared" si="14"/>
        <v>9072</v>
      </c>
      <c r="I39" s="247">
        <f t="shared" si="14"/>
        <v>4279</v>
      </c>
      <c r="J39" s="247">
        <f t="shared" si="14"/>
        <v>666</v>
      </c>
      <c r="K39" s="247">
        <f>SUM(K37:K38)</f>
        <v>4</v>
      </c>
      <c r="L39" s="228" t="s">
        <v>48</v>
      </c>
      <c r="M39" s="1437"/>
    </row>
    <row r="40" spans="1:16" ht="13.5" thickBot="1" x14ac:dyDescent="0.25">
      <c r="A40" s="1407" t="s">
        <v>1122</v>
      </c>
      <c r="B40" s="229" t="s">
        <v>248</v>
      </c>
      <c r="C40" s="768">
        <f>SUM(D40:K40)</f>
        <v>302</v>
      </c>
      <c r="D40" s="244">
        <v>88</v>
      </c>
      <c r="E40" s="244">
        <v>28</v>
      </c>
      <c r="F40" s="244">
        <v>39</v>
      </c>
      <c r="G40" s="244">
        <v>37</v>
      </c>
      <c r="H40" s="244">
        <v>49</v>
      </c>
      <c r="I40" s="244">
        <v>40</v>
      </c>
      <c r="J40" s="244">
        <v>20</v>
      </c>
      <c r="K40" s="244">
        <v>1</v>
      </c>
      <c r="L40" s="230" t="s">
        <v>140</v>
      </c>
      <c r="M40" s="1439" t="s">
        <v>1120</v>
      </c>
    </row>
    <row r="41" spans="1:16" ht="14.25" thickTop="1" thickBot="1" x14ac:dyDescent="0.25">
      <c r="A41" s="1408"/>
      <c r="B41" s="149" t="s">
        <v>928</v>
      </c>
      <c r="C41" s="237">
        <f>SUM(D41:K41)</f>
        <v>284</v>
      </c>
      <c r="D41" s="236">
        <v>10</v>
      </c>
      <c r="E41" s="236">
        <v>14</v>
      </c>
      <c r="F41" s="236">
        <v>37</v>
      </c>
      <c r="G41" s="236">
        <v>60</v>
      </c>
      <c r="H41" s="236">
        <v>89</v>
      </c>
      <c r="I41" s="236">
        <v>59</v>
      </c>
      <c r="J41" s="236">
        <v>14</v>
      </c>
      <c r="K41" s="236">
        <v>1</v>
      </c>
      <c r="L41" s="71" t="s">
        <v>142</v>
      </c>
      <c r="M41" s="1423"/>
    </row>
    <row r="42" spans="1:16" s="26" customFormat="1" ht="13.5" thickTop="1" x14ac:dyDescent="0.2">
      <c r="A42" s="1409"/>
      <c r="B42" s="231" t="s">
        <v>47</v>
      </c>
      <c r="C42" s="245">
        <f>SUM(D42:K42)</f>
        <v>586</v>
      </c>
      <c r="D42" s="245">
        <f t="shared" ref="D42:J42" si="15">D40+D41</f>
        <v>98</v>
      </c>
      <c r="E42" s="245">
        <f t="shared" si="15"/>
        <v>42</v>
      </c>
      <c r="F42" s="245">
        <f t="shared" si="15"/>
        <v>76</v>
      </c>
      <c r="G42" s="245">
        <f t="shared" si="15"/>
        <v>97</v>
      </c>
      <c r="H42" s="245">
        <f t="shared" si="15"/>
        <v>138</v>
      </c>
      <c r="I42" s="245">
        <f t="shared" si="15"/>
        <v>99</v>
      </c>
      <c r="J42" s="245">
        <f t="shared" si="15"/>
        <v>34</v>
      </c>
      <c r="K42" s="245">
        <f>K40+K41</f>
        <v>2</v>
      </c>
      <c r="L42" s="232" t="s">
        <v>48</v>
      </c>
      <c r="M42" s="1440"/>
    </row>
    <row r="43" spans="1:16" ht="13.5" customHeight="1" thickBot="1" x14ac:dyDescent="0.25">
      <c r="A43" s="1420" t="s">
        <v>47</v>
      </c>
      <c r="B43" s="148" t="s">
        <v>248</v>
      </c>
      <c r="C43" s="233">
        <f t="shared" ref="C43:I43" si="16">SUM(C37+C40)</f>
        <v>7803</v>
      </c>
      <c r="D43" s="241">
        <f t="shared" si="16"/>
        <v>339</v>
      </c>
      <c r="E43" s="241">
        <f t="shared" si="16"/>
        <v>439</v>
      </c>
      <c r="F43" s="241">
        <f t="shared" si="16"/>
        <v>963</v>
      </c>
      <c r="G43" s="241">
        <f t="shared" si="16"/>
        <v>1601</v>
      </c>
      <c r="H43" s="241">
        <f t="shared" si="16"/>
        <v>2240</v>
      </c>
      <c r="I43" s="241">
        <f t="shared" si="16"/>
        <v>1884</v>
      </c>
      <c r="J43" s="241">
        <f t="shared" ref="J43:K45" si="17">SUM(J37+J40)</f>
        <v>335</v>
      </c>
      <c r="K43" s="241">
        <f>SUM(K37+K40)</f>
        <v>2</v>
      </c>
      <c r="L43" s="69" t="s">
        <v>140</v>
      </c>
      <c r="M43" s="1436" t="s">
        <v>48</v>
      </c>
    </row>
    <row r="44" spans="1:16" ht="14.25" thickTop="1" thickBot="1" x14ac:dyDescent="0.25">
      <c r="A44" s="1421"/>
      <c r="B44" s="147" t="s">
        <v>928</v>
      </c>
      <c r="C44" s="222">
        <f>SUM(C38+C41)</f>
        <v>20266</v>
      </c>
      <c r="D44" s="242">
        <f t="shared" ref="D44:I44" si="18">SUM(D38+D41)</f>
        <v>515</v>
      </c>
      <c r="E44" s="242">
        <f t="shared" si="18"/>
        <v>978</v>
      </c>
      <c r="F44" s="242">
        <f t="shared" si="18"/>
        <v>2909</v>
      </c>
      <c r="G44" s="242">
        <f t="shared" si="18"/>
        <v>6031</v>
      </c>
      <c r="H44" s="242">
        <f t="shared" si="18"/>
        <v>6970</v>
      </c>
      <c r="I44" s="242">
        <f t="shared" si="18"/>
        <v>2494</v>
      </c>
      <c r="J44" s="242">
        <f t="shared" si="17"/>
        <v>365</v>
      </c>
      <c r="K44" s="242">
        <f t="shared" si="17"/>
        <v>4</v>
      </c>
      <c r="L44" s="70" t="s">
        <v>142</v>
      </c>
      <c r="M44" s="1437"/>
    </row>
    <row r="45" spans="1:16" s="26" customFormat="1" ht="13.5" thickTop="1" x14ac:dyDescent="0.2">
      <c r="A45" s="1443"/>
      <c r="B45" s="150" t="s">
        <v>47</v>
      </c>
      <c r="C45" s="246">
        <f>SUM(C39+C42)</f>
        <v>28069</v>
      </c>
      <c r="D45" s="247">
        <f t="shared" ref="D45:I45" si="19">SUM(D39+D42)</f>
        <v>854</v>
      </c>
      <c r="E45" s="247">
        <f t="shared" si="19"/>
        <v>1417</v>
      </c>
      <c r="F45" s="247">
        <f t="shared" si="19"/>
        <v>3872</v>
      </c>
      <c r="G45" s="247">
        <f t="shared" si="19"/>
        <v>7632</v>
      </c>
      <c r="H45" s="247">
        <f t="shared" si="19"/>
        <v>9210</v>
      </c>
      <c r="I45" s="247">
        <f t="shared" si="19"/>
        <v>4378</v>
      </c>
      <c r="J45" s="247">
        <f t="shared" si="17"/>
        <v>700</v>
      </c>
      <c r="K45" s="247">
        <f t="shared" si="17"/>
        <v>6</v>
      </c>
      <c r="L45" s="73" t="s">
        <v>48</v>
      </c>
      <c r="M45" s="1438"/>
    </row>
    <row r="46" spans="1:16" ht="13.5" customHeight="1" x14ac:dyDescent="0.2">
      <c r="A46" s="1444" t="s">
        <v>840</v>
      </c>
      <c r="B46" s="1444"/>
      <c r="C46" s="1444"/>
      <c r="D46" s="1444"/>
      <c r="E46" s="1444"/>
      <c r="F46" s="1444"/>
      <c r="G46" s="1444"/>
      <c r="H46" s="1444"/>
      <c r="I46" s="1444"/>
      <c r="J46" s="1448" t="s">
        <v>842</v>
      </c>
      <c r="K46" s="1448"/>
      <c r="L46" s="1448"/>
      <c r="M46" s="1448"/>
      <c r="N46" s="105"/>
      <c r="O46" s="105"/>
      <c r="P46" s="105"/>
    </row>
    <row r="47" spans="1:16" x14ac:dyDescent="0.25">
      <c r="B47" s="47"/>
      <c r="L47" s="47"/>
    </row>
    <row r="48" spans="1:16" x14ac:dyDescent="0.25">
      <c r="B48" s="47"/>
      <c r="L48" s="47"/>
    </row>
    <row r="49" spans="2:13" x14ac:dyDescent="0.25">
      <c r="B49" s="47"/>
      <c r="L49" s="47"/>
      <c r="M49" s="29"/>
    </row>
    <row r="50" spans="2:13" x14ac:dyDescent="0.25">
      <c r="B50" s="47"/>
      <c r="L50" s="47"/>
      <c r="M50" s="29"/>
    </row>
    <row r="51" spans="2:13" x14ac:dyDescent="0.25">
      <c r="B51" s="47"/>
      <c r="L51" s="47"/>
      <c r="M51" s="29"/>
    </row>
    <row r="52" spans="2:13" x14ac:dyDescent="0.25">
      <c r="B52" s="47"/>
      <c r="L52" s="47"/>
      <c r="M52" s="29"/>
    </row>
    <row r="53" spans="2:13" x14ac:dyDescent="0.25">
      <c r="B53" s="47"/>
      <c r="L53" s="47"/>
      <c r="M53" s="29"/>
    </row>
    <row r="54" spans="2:13" x14ac:dyDescent="0.25">
      <c r="B54" s="47"/>
      <c r="L54" s="47"/>
      <c r="M54" s="29"/>
    </row>
    <row r="55" spans="2:13" x14ac:dyDescent="0.25">
      <c r="B55" s="47"/>
      <c r="L55" s="47"/>
      <c r="M55" s="29"/>
    </row>
    <row r="56" spans="2:13" x14ac:dyDescent="0.25">
      <c r="B56" s="47"/>
      <c r="L56" s="47"/>
      <c r="M56" s="29"/>
    </row>
    <row r="57" spans="2:13" x14ac:dyDescent="0.25">
      <c r="B57" s="47"/>
      <c r="L57" s="47"/>
      <c r="M57" s="29"/>
    </row>
    <row r="58" spans="2:13" x14ac:dyDescent="0.25">
      <c r="B58" s="47"/>
      <c r="L58" s="47"/>
      <c r="M58" s="29"/>
    </row>
    <row r="59" spans="2:13" x14ac:dyDescent="0.25">
      <c r="B59" s="47"/>
      <c r="L59" s="47"/>
      <c r="M59" s="29"/>
    </row>
    <row r="60" spans="2:13" x14ac:dyDescent="0.25">
      <c r="B60" s="47"/>
      <c r="L60" s="47"/>
      <c r="M60" s="29"/>
    </row>
    <row r="61" spans="2:13" x14ac:dyDescent="0.25">
      <c r="B61" s="47"/>
      <c r="L61" s="47"/>
      <c r="M61" s="29"/>
    </row>
    <row r="62" spans="2:13" x14ac:dyDescent="0.25">
      <c r="B62" s="47"/>
      <c r="L62" s="47"/>
      <c r="M62" s="29"/>
    </row>
    <row r="63" spans="2:13" x14ac:dyDescent="0.25">
      <c r="B63" s="47"/>
      <c r="L63" s="47"/>
      <c r="M63" s="29"/>
    </row>
    <row r="64" spans="2:13" x14ac:dyDescent="0.25">
      <c r="B64" s="47"/>
      <c r="L64" s="47"/>
      <c r="M64" s="29"/>
    </row>
    <row r="65" spans="1:13" x14ac:dyDescent="0.25">
      <c r="A65" s="29"/>
      <c r="B65" s="47"/>
      <c r="L65" s="47"/>
      <c r="M65" s="29"/>
    </row>
    <row r="66" spans="1:13" x14ac:dyDescent="0.25">
      <c r="A66" s="29"/>
      <c r="B66" s="47"/>
      <c r="L66" s="47"/>
      <c r="M66" s="29"/>
    </row>
    <row r="67" spans="1:13" x14ac:dyDescent="0.25">
      <c r="A67" s="29"/>
      <c r="B67" s="47"/>
      <c r="L67" s="47"/>
      <c r="M67" s="29"/>
    </row>
    <row r="68" spans="1:13" x14ac:dyDescent="0.25">
      <c r="A68" s="29"/>
      <c r="B68" s="47"/>
      <c r="L68" s="47"/>
      <c r="M68" s="29"/>
    </row>
    <row r="69" spans="1:13" x14ac:dyDescent="0.25">
      <c r="A69" s="29"/>
      <c r="B69" s="47"/>
      <c r="L69" s="47"/>
      <c r="M69" s="29"/>
    </row>
    <row r="70" spans="1:13" x14ac:dyDescent="0.25">
      <c r="A70" s="29"/>
      <c r="B70" s="47"/>
      <c r="L70" s="47"/>
      <c r="M70" s="29"/>
    </row>
    <row r="71" spans="1:13" x14ac:dyDescent="0.25">
      <c r="A71" s="29"/>
      <c r="B71" s="47"/>
      <c r="L71" s="47"/>
      <c r="M71" s="29"/>
    </row>
    <row r="72" spans="1:13" x14ac:dyDescent="0.25">
      <c r="A72" s="29"/>
      <c r="B72" s="47"/>
      <c r="L72" s="47"/>
      <c r="M72" s="29"/>
    </row>
    <row r="73" spans="1:13" x14ac:dyDescent="0.25">
      <c r="A73" s="29"/>
      <c r="B73" s="47"/>
      <c r="L73" s="47"/>
      <c r="M73" s="29"/>
    </row>
    <row r="74" spans="1:13" x14ac:dyDescent="0.25">
      <c r="A74" s="29"/>
      <c r="B74" s="47"/>
      <c r="L74" s="47"/>
      <c r="M74" s="29"/>
    </row>
    <row r="75" spans="1:13" x14ac:dyDescent="0.25">
      <c r="A75" s="29"/>
      <c r="B75" s="47"/>
      <c r="L75" s="47"/>
      <c r="M75" s="29"/>
    </row>
    <row r="76" spans="1:13" x14ac:dyDescent="0.25">
      <c r="A76" s="29"/>
      <c r="B76" s="47"/>
      <c r="L76" s="47"/>
      <c r="M76" s="29"/>
    </row>
    <row r="77" spans="1:13" x14ac:dyDescent="0.25">
      <c r="A77" s="29"/>
      <c r="B77" s="47"/>
      <c r="L77" s="47"/>
      <c r="M77" s="29"/>
    </row>
    <row r="78" spans="1:13" x14ac:dyDescent="0.25">
      <c r="A78" s="29"/>
      <c r="B78" s="47"/>
      <c r="L78" s="47"/>
      <c r="M78" s="29"/>
    </row>
    <row r="79" spans="1:13" x14ac:dyDescent="0.25">
      <c r="A79" s="29"/>
      <c r="B79" s="47"/>
      <c r="L79" s="47"/>
      <c r="M79" s="29"/>
    </row>
    <row r="80" spans="1:13" x14ac:dyDescent="0.25">
      <c r="A80" s="29"/>
      <c r="B80" s="47"/>
      <c r="L80" s="47"/>
      <c r="M80" s="29"/>
    </row>
    <row r="81" spans="1:13" x14ac:dyDescent="0.25">
      <c r="A81" s="29"/>
      <c r="B81" s="47"/>
      <c r="L81" s="47"/>
      <c r="M81" s="29"/>
    </row>
    <row r="82" spans="1:13" x14ac:dyDescent="0.25">
      <c r="A82" s="29"/>
      <c r="B82" s="47"/>
      <c r="L82" s="47"/>
      <c r="M82" s="29"/>
    </row>
    <row r="83" spans="1:13" x14ac:dyDescent="0.25">
      <c r="A83" s="29"/>
      <c r="B83" s="47"/>
      <c r="L83" s="47"/>
      <c r="M83" s="29"/>
    </row>
    <row r="84" spans="1:13" x14ac:dyDescent="0.25">
      <c r="A84" s="29"/>
      <c r="B84" s="47"/>
      <c r="L84" s="47"/>
      <c r="M84" s="29"/>
    </row>
    <row r="85" spans="1:13" x14ac:dyDescent="0.25">
      <c r="A85" s="29"/>
      <c r="B85" s="47"/>
      <c r="L85" s="47"/>
      <c r="M85" s="29"/>
    </row>
    <row r="86" spans="1:13" x14ac:dyDescent="0.25">
      <c r="A86" s="29"/>
      <c r="B86" s="47"/>
      <c r="L86" s="47"/>
      <c r="M86" s="29"/>
    </row>
    <row r="87" spans="1:13" x14ac:dyDescent="0.25">
      <c r="A87" s="29"/>
      <c r="B87" s="47"/>
      <c r="L87" s="47"/>
      <c r="M87" s="29"/>
    </row>
    <row r="88" spans="1:13" x14ac:dyDescent="0.25">
      <c r="A88" s="29"/>
      <c r="B88" s="47"/>
      <c r="L88" s="47"/>
      <c r="M88" s="29"/>
    </row>
    <row r="89" spans="1:13" x14ac:dyDescent="0.25">
      <c r="A89" s="29"/>
      <c r="B89" s="47"/>
      <c r="L89" s="47"/>
      <c r="M89" s="29"/>
    </row>
    <row r="90" spans="1:13" x14ac:dyDescent="0.25">
      <c r="A90" s="29"/>
      <c r="B90" s="47"/>
      <c r="L90" s="47"/>
      <c r="M90" s="29"/>
    </row>
    <row r="91" spans="1:13" x14ac:dyDescent="0.25">
      <c r="A91" s="29"/>
      <c r="B91" s="47"/>
      <c r="L91" s="47"/>
      <c r="M91" s="29"/>
    </row>
    <row r="92" spans="1:13" x14ac:dyDescent="0.25">
      <c r="A92" s="29"/>
      <c r="B92" s="47"/>
      <c r="L92" s="47"/>
      <c r="M92" s="29"/>
    </row>
    <row r="93" spans="1:13" x14ac:dyDescent="0.25">
      <c r="A93" s="29"/>
      <c r="B93" s="47"/>
      <c r="L93" s="47"/>
      <c r="M93" s="29"/>
    </row>
    <row r="94" spans="1:13" x14ac:dyDescent="0.25">
      <c r="A94" s="29"/>
      <c r="B94" s="47"/>
      <c r="L94" s="47"/>
      <c r="M94" s="29"/>
    </row>
    <row r="95" spans="1:13" x14ac:dyDescent="0.25">
      <c r="A95" s="29"/>
      <c r="B95" s="47"/>
      <c r="L95" s="47"/>
      <c r="M95" s="29"/>
    </row>
    <row r="96" spans="1:13" x14ac:dyDescent="0.25">
      <c r="A96" s="29"/>
      <c r="B96" s="47"/>
      <c r="L96" s="47"/>
      <c r="M96" s="29"/>
    </row>
    <row r="97" spans="1:13" x14ac:dyDescent="0.25">
      <c r="A97" s="29"/>
      <c r="B97" s="47"/>
      <c r="L97" s="47"/>
      <c r="M97" s="29"/>
    </row>
    <row r="98" spans="1:13" x14ac:dyDescent="0.25">
      <c r="A98" s="29"/>
      <c r="B98" s="47"/>
      <c r="L98" s="47"/>
      <c r="M98" s="29"/>
    </row>
    <row r="99" spans="1:13" x14ac:dyDescent="0.25">
      <c r="A99" s="29"/>
      <c r="B99" s="47"/>
      <c r="L99" s="47"/>
      <c r="M99" s="29"/>
    </row>
    <row r="100" spans="1:13" x14ac:dyDescent="0.25">
      <c r="A100" s="29"/>
      <c r="B100" s="47"/>
      <c r="L100" s="47"/>
      <c r="M100" s="29"/>
    </row>
    <row r="101" spans="1:13" x14ac:dyDescent="0.25">
      <c r="A101" s="29"/>
      <c r="B101" s="47"/>
      <c r="L101" s="47"/>
      <c r="M101" s="29"/>
    </row>
    <row r="102" spans="1:13" x14ac:dyDescent="0.25">
      <c r="A102" s="29"/>
      <c r="B102" s="47"/>
      <c r="L102" s="47"/>
      <c r="M102" s="29"/>
    </row>
    <row r="103" spans="1:13" x14ac:dyDescent="0.25">
      <c r="A103" s="29"/>
      <c r="B103" s="47"/>
      <c r="L103" s="47"/>
      <c r="M103" s="29"/>
    </row>
    <row r="104" spans="1:13" x14ac:dyDescent="0.25">
      <c r="A104" s="29"/>
      <c r="B104" s="47"/>
      <c r="L104" s="47"/>
      <c r="M104" s="29"/>
    </row>
    <row r="105" spans="1:13" x14ac:dyDescent="0.25">
      <c r="A105" s="29"/>
      <c r="B105" s="47"/>
      <c r="L105" s="47"/>
      <c r="M105" s="29"/>
    </row>
    <row r="106" spans="1:13" x14ac:dyDescent="0.25">
      <c r="A106" s="29"/>
      <c r="B106" s="47"/>
      <c r="L106" s="47"/>
      <c r="M106" s="29"/>
    </row>
    <row r="107" spans="1:13" x14ac:dyDescent="0.25">
      <c r="A107" s="29"/>
      <c r="B107" s="47"/>
      <c r="L107" s="47"/>
      <c r="M107" s="29"/>
    </row>
    <row r="108" spans="1:13" x14ac:dyDescent="0.25">
      <c r="A108" s="29"/>
      <c r="B108" s="47"/>
      <c r="L108" s="47"/>
      <c r="M108" s="29"/>
    </row>
    <row r="109" spans="1:13" x14ac:dyDescent="0.25">
      <c r="A109" s="29"/>
      <c r="B109" s="47"/>
      <c r="L109" s="47"/>
      <c r="M109" s="29"/>
    </row>
    <row r="110" spans="1:13" x14ac:dyDescent="0.25">
      <c r="A110" s="29"/>
      <c r="B110" s="47"/>
      <c r="L110" s="47"/>
      <c r="M110" s="29"/>
    </row>
    <row r="111" spans="1:13" x14ac:dyDescent="0.25">
      <c r="A111" s="29"/>
      <c r="B111" s="47"/>
      <c r="L111" s="47"/>
      <c r="M111" s="29"/>
    </row>
    <row r="112" spans="1:13" x14ac:dyDescent="0.25">
      <c r="A112" s="29"/>
      <c r="B112" s="47"/>
      <c r="L112" s="47"/>
      <c r="M112" s="29"/>
    </row>
    <row r="113" spans="1:13" x14ac:dyDescent="0.25">
      <c r="A113" s="29"/>
      <c r="B113" s="47"/>
      <c r="L113" s="47"/>
      <c r="M113" s="29"/>
    </row>
    <row r="114" spans="1:13" x14ac:dyDescent="0.25">
      <c r="A114" s="29"/>
      <c r="B114" s="47"/>
      <c r="L114" s="47"/>
      <c r="M114" s="29"/>
    </row>
    <row r="115" spans="1:13" x14ac:dyDescent="0.25">
      <c r="A115" s="29"/>
      <c r="B115" s="47"/>
      <c r="L115" s="47"/>
      <c r="M115" s="29"/>
    </row>
    <row r="116" spans="1:13" x14ac:dyDescent="0.25">
      <c r="A116" s="29"/>
      <c r="B116" s="47"/>
      <c r="L116" s="47"/>
      <c r="M116" s="29"/>
    </row>
    <row r="117" spans="1:13" x14ac:dyDescent="0.25">
      <c r="A117" s="29"/>
      <c r="B117" s="47"/>
      <c r="L117" s="47"/>
      <c r="M117" s="29"/>
    </row>
    <row r="118" spans="1:13" x14ac:dyDescent="0.25">
      <c r="A118" s="29"/>
      <c r="B118" s="47"/>
      <c r="L118" s="47"/>
      <c r="M118" s="29"/>
    </row>
    <row r="119" spans="1:13" x14ac:dyDescent="0.25">
      <c r="A119" s="29"/>
      <c r="B119" s="47"/>
      <c r="L119" s="47"/>
      <c r="M119" s="29"/>
    </row>
    <row r="120" spans="1:13" x14ac:dyDescent="0.25">
      <c r="A120" s="29"/>
      <c r="B120" s="47"/>
      <c r="L120" s="47"/>
      <c r="M120" s="29"/>
    </row>
    <row r="121" spans="1:13" x14ac:dyDescent="0.25">
      <c r="A121" s="29"/>
      <c r="B121" s="47"/>
      <c r="L121" s="47"/>
      <c r="M121" s="29"/>
    </row>
    <row r="122" spans="1:13" x14ac:dyDescent="0.25">
      <c r="A122" s="29"/>
      <c r="B122" s="47"/>
      <c r="L122" s="47"/>
      <c r="M122" s="29"/>
    </row>
    <row r="123" spans="1:13" x14ac:dyDescent="0.25">
      <c r="A123" s="29"/>
      <c r="B123" s="47"/>
      <c r="L123" s="47"/>
      <c r="M123" s="29"/>
    </row>
    <row r="124" spans="1:13" x14ac:dyDescent="0.25">
      <c r="A124" s="29"/>
      <c r="B124" s="47"/>
      <c r="L124" s="47"/>
      <c r="M124" s="29"/>
    </row>
    <row r="125" spans="1:13" x14ac:dyDescent="0.25">
      <c r="A125" s="29"/>
      <c r="B125" s="47"/>
      <c r="L125" s="47"/>
      <c r="M125" s="29"/>
    </row>
    <row r="126" spans="1:13" x14ac:dyDescent="0.25">
      <c r="A126" s="29"/>
      <c r="B126" s="47"/>
      <c r="L126" s="47"/>
      <c r="M126" s="29"/>
    </row>
    <row r="127" spans="1:13" x14ac:dyDescent="0.25">
      <c r="A127" s="29"/>
      <c r="B127" s="47"/>
      <c r="L127" s="47"/>
      <c r="M127" s="29"/>
    </row>
    <row r="128" spans="1:13" x14ac:dyDescent="0.25">
      <c r="A128" s="29"/>
      <c r="B128" s="47"/>
      <c r="L128" s="47"/>
      <c r="M128" s="29"/>
    </row>
    <row r="129" spans="1:13" x14ac:dyDescent="0.25">
      <c r="A129" s="29"/>
      <c r="B129" s="47"/>
      <c r="L129" s="47"/>
      <c r="M129" s="29"/>
    </row>
    <row r="130" spans="1:13" x14ac:dyDescent="0.25">
      <c r="A130" s="29"/>
      <c r="B130" s="47"/>
      <c r="L130" s="47"/>
      <c r="M130" s="29"/>
    </row>
    <row r="131" spans="1:13" x14ac:dyDescent="0.25">
      <c r="A131" s="29"/>
      <c r="B131" s="47"/>
      <c r="L131" s="47"/>
      <c r="M131" s="29"/>
    </row>
    <row r="132" spans="1:13" x14ac:dyDescent="0.25">
      <c r="A132" s="29"/>
      <c r="B132" s="47"/>
      <c r="L132" s="47"/>
      <c r="M132" s="29"/>
    </row>
    <row r="133" spans="1:13" x14ac:dyDescent="0.25">
      <c r="A133" s="29"/>
      <c r="B133" s="47"/>
      <c r="L133" s="47"/>
      <c r="M133" s="29"/>
    </row>
    <row r="134" spans="1:13" x14ac:dyDescent="0.25">
      <c r="A134" s="29"/>
      <c r="B134" s="47"/>
      <c r="L134" s="47"/>
      <c r="M134" s="29"/>
    </row>
    <row r="135" spans="1:13" x14ac:dyDescent="0.25">
      <c r="A135" s="29"/>
      <c r="B135" s="47"/>
      <c r="L135" s="47"/>
      <c r="M135" s="29"/>
    </row>
    <row r="136" spans="1:13" x14ac:dyDescent="0.25">
      <c r="A136" s="29"/>
      <c r="B136" s="47"/>
      <c r="L136" s="47"/>
      <c r="M136" s="29"/>
    </row>
    <row r="137" spans="1:13" x14ac:dyDescent="0.25">
      <c r="A137" s="29"/>
      <c r="B137" s="47"/>
      <c r="L137" s="47"/>
      <c r="M137" s="29"/>
    </row>
    <row r="138" spans="1:13" x14ac:dyDescent="0.25">
      <c r="A138" s="29"/>
      <c r="B138" s="47"/>
      <c r="L138" s="47"/>
      <c r="M138" s="29"/>
    </row>
    <row r="139" spans="1:13" x14ac:dyDescent="0.25">
      <c r="A139" s="29"/>
      <c r="B139" s="47"/>
      <c r="L139" s="47"/>
      <c r="M139" s="29"/>
    </row>
    <row r="140" spans="1:13" x14ac:dyDescent="0.25">
      <c r="A140" s="29"/>
      <c r="B140" s="47"/>
      <c r="L140" s="47"/>
      <c r="M140" s="29"/>
    </row>
    <row r="141" spans="1:13" x14ac:dyDescent="0.25">
      <c r="A141" s="29"/>
      <c r="B141" s="47"/>
      <c r="L141" s="47"/>
      <c r="M141" s="29"/>
    </row>
    <row r="142" spans="1:13" x14ac:dyDescent="0.25">
      <c r="A142" s="29"/>
      <c r="B142" s="47"/>
      <c r="L142" s="47"/>
      <c r="M142" s="29"/>
    </row>
    <row r="143" spans="1:13" x14ac:dyDescent="0.25">
      <c r="A143" s="29"/>
      <c r="B143" s="47"/>
      <c r="L143" s="47"/>
      <c r="M143" s="29"/>
    </row>
    <row r="144" spans="1:13" x14ac:dyDescent="0.25">
      <c r="A144" s="29"/>
      <c r="B144" s="47"/>
      <c r="L144" s="47"/>
      <c r="M144" s="29"/>
    </row>
    <row r="145" spans="1:13" x14ac:dyDescent="0.25">
      <c r="A145" s="29"/>
      <c r="B145" s="47"/>
      <c r="L145" s="47"/>
      <c r="M145" s="29"/>
    </row>
    <row r="146" spans="1:13" x14ac:dyDescent="0.25">
      <c r="A146" s="29"/>
      <c r="B146" s="47"/>
      <c r="L146" s="47"/>
      <c r="M146" s="29"/>
    </row>
    <row r="147" spans="1:13" x14ac:dyDescent="0.25">
      <c r="A147" s="29"/>
      <c r="B147" s="47"/>
      <c r="L147" s="47"/>
      <c r="M147" s="29"/>
    </row>
    <row r="148" spans="1:13" x14ac:dyDescent="0.25">
      <c r="A148" s="29"/>
      <c r="B148" s="47"/>
      <c r="L148" s="47"/>
      <c r="M148" s="29"/>
    </row>
    <row r="149" spans="1:13" x14ac:dyDescent="0.25">
      <c r="A149" s="29"/>
      <c r="B149" s="47"/>
      <c r="L149" s="47"/>
      <c r="M149" s="29"/>
    </row>
    <row r="150" spans="1:13" x14ac:dyDescent="0.25">
      <c r="A150" s="29"/>
      <c r="B150" s="47"/>
      <c r="L150" s="47"/>
      <c r="M150" s="29"/>
    </row>
    <row r="151" spans="1:13" x14ac:dyDescent="0.25">
      <c r="A151" s="29"/>
      <c r="B151" s="47"/>
      <c r="L151" s="47"/>
      <c r="M151" s="29"/>
    </row>
    <row r="152" spans="1:13" x14ac:dyDescent="0.25">
      <c r="A152" s="29"/>
      <c r="B152" s="47"/>
      <c r="L152" s="47"/>
      <c r="M152" s="29"/>
    </row>
    <row r="153" spans="1:13" x14ac:dyDescent="0.25">
      <c r="A153" s="29"/>
      <c r="B153" s="47"/>
      <c r="L153" s="47"/>
      <c r="M153" s="29"/>
    </row>
    <row r="154" spans="1:13" x14ac:dyDescent="0.25">
      <c r="A154" s="29"/>
      <c r="B154" s="47"/>
      <c r="L154" s="47"/>
      <c r="M154" s="29"/>
    </row>
    <row r="155" spans="1:13" x14ac:dyDescent="0.25">
      <c r="A155" s="29"/>
      <c r="B155" s="47"/>
      <c r="L155" s="47"/>
      <c r="M155" s="29"/>
    </row>
    <row r="156" spans="1:13" x14ac:dyDescent="0.25">
      <c r="A156" s="29"/>
      <c r="B156" s="47"/>
      <c r="L156" s="47"/>
      <c r="M156" s="29"/>
    </row>
    <row r="157" spans="1:13" x14ac:dyDescent="0.25">
      <c r="A157" s="29"/>
      <c r="B157" s="47"/>
      <c r="L157" s="47"/>
      <c r="M157" s="29"/>
    </row>
    <row r="158" spans="1:13" x14ac:dyDescent="0.25">
      <c r="A158" s="29"/>
      <c r="B158" s="47"/>
      <c r="L158" s="47"/>
      <c r="M158" s="29"/>
    </row>
    <row r="159" spans="1:13" x14ac:dyDescent="0.25">
      <c r="A159" s="29"/>
      <c r="B159" s="47"/>
      <c r="L159" s="47"/>
      <c r="M159" s="29"/>
    </row>
    <row r="160" spans="1:13" x14ac:dyDescent="0.25">
      <c r="A160" s="29"/>
      <c r="B160" s="47"/>
      <c r="L160" s="47"/>
      <c r="M160" s="29"/>
    </row>
    <row r="161" spans="1:13" x14ac:dyDescent="0.25">
      <c r="A161" s="29"/>
      <c r="B161" s="47"/>
      <c r="L161" s="47"/>
      <c r="M161" s="29"/>
    </row>
    <row r="162" spans="1:13" x14ac:dyDescent="0.25">
      <c r="A162" s="29"/>
      <c r="B162" s="47"/>
      <c r="L162" s="47"/>
      <c r="M162" s="29"/>
    </row>
    <row r="163" spans="1:13" x14ac:dyDescent="0.25">
      <c r="A163" s="29"/>
      <c r="B163" s="47"/>
      <c r="L163" s="47"/>
      <c r="M163" s="29"/>
    </row>
    <row r="164" spans="1:13" x14ac:dyDescent="0.25">
      <c r="A164" s="29"/>
      <c r="B164" s="47"/>
      <c r="L164" s="47"/>
      <c r="M164" s="29"/>
    </row>
    <row r="165" spans="1:13" x14ac:dyDescent="0.25">
      <c r="A165" s="29"/>
      <c r="B165" s="47"/>
      <c r="L165" s="47"/>
      <c r="M165" s="29"/>
    </row>
    <row r="166" spans="1:13" x14ac:dyDescent="0.25">
      <c r="A166" s="29"/>
      <c r="B166" s="47"/>
      <c r="L166" s="47"/>
      <c r="M166" s="29"/>
    </row>
    <row r="167" spans="1:13" x14ac:dyDescent="0.25">
      <c r="A167" s="29"/>
      <c r="B167" s="47"/>
      <c r="L167" s="47"/>
      <c r="M167" s="29"/>
    </row>
    <row r="168" spans="1:13" x14ac:dyDescent="0.25">
      <c r="A168" s="29"/>
      <c r="B168" s="47"/>
      <c r="L168" s="47"/>
      <c r="M168" s="29"/>
    </row>
    <row r="169" spans="1:13" x14ac:dyDescent="0.25">
      <c r="A169" s="29"/>
      <c r="B169" s="47"/>
      <c r="L169" s="47"/>
      <c r="M169" s="29"/>
    </row>
    <row r="170" spans="1:13" x14ac:dyDescent="0.25">
      <c r="A170" s="29"/>
      <c r="B170" s="47"/>
      <c r="L170" s="47"/>
      <c r="M170" s="29"/>
    </row>
    <row r="171" spans="1:13" x14ac:dyDescent="0.25">
      <c r="A171" s="29"/>
      <c r="B171" s="47"/>
      <c r="L171" s="47"/>
      <c r="M171" s="29"/>
    </row>
    <row r="172" spans="1:13" x14ac:dyDescent="0.25">
      <c r="A172" s="29"/>
      <c r="B172" s="47"/>
      <c r="L172" s="47"/>
      <c r="M172" s="29"/>
    </row>
    <row r="173" spans="1:13" x14ac:dyDescent="0.25">
      <c r="A173" s="29"/>
      <c r="B173" s="47"/>
      <c r="L173" s="47"/>
      <c r="M173" s="29"/>
    </row>
    <row r="174" spans="1:13" x14ac:dyDescent="0.25">
      <c r="A174" s="29"/>
      <c r="B174" s="47"/>
      <c r="L174" s="47"/>
      <c r="M174" s="29"/>
    </row>
    <row r="175" spans="1:13" x14ac:dyDescent="0.25">
      <c r="A175" s="29"/>
      <c r="B175" s="47"/>
      <c r="L175" s="47"/>
      <c r="M175" s="29"/>
    </row>
    <row r="176" spans="1:13" x14ac:dyDescent="0.25">
      <c r="A176" s="29"/>
      <c r="B176" s="47"/>
      <c r="L176" s="47"/>
      <c r="M176" s="29"/>
    </row>
    <row r="177" spans="1:13" x14ac:dyDescent="0.25">
      <c r="A177" s="29"/>
      <c r="B177" s="47"/>
      <c r="L177" s="47"/>
      <c r="M177" s="29"/>
    </row>
    <row r="178" spans="1:13" x14ac:dyDescent="0.25">
      <c r="A178" s="29"/>
      <c r="B178" s="47"/>
      <c r="L178" s="47"/>
      <c r="M178" s="29"/>
    </row>
    <row r="179" spans="1:13" x14ac:dyDescent="0.25">
      <c r="A179" s="29"/>
      <c r="B179" s="47"/>
      <c r="L179" s="47"/>
      <c r="M179" s="29"/>
    </row>
    <row r="180" spans="1:13" x14ac:dyDescent="0.25">
      <c r="A180" s="29"/>
      <c r="B180" s="47"/>
      <c r="L180" s="47"/>
      <c r="M180" s="29"/>
    </row>
    <row r="181" spans="1:13" x14ac:dyDescent="0.25">
      <c r="A181" s="29"/>
      <c r="B181" s="47"/>
      <c r="L181" s="47"/>
      <c r="M181" s="29"/>
    </row>
    <row r="182" spans="1:13" x14ac:dyDescent="0.25">
      <c r="A182" s="29"/>
      <c r="B182" s="47"/>
      <c r="L182" s="47"/>
      <c r="M182" s="29"/>
    </row>
    <row r="183" spans="1:13" x14ac:dyDescent="0.25">
      <c r="A183" s="29"/>
      <c r="B183" s="47"/>
      <c r="L183" s="47"/>
      <c r="M183" s="29"/>
    </row>
    <row r="184" spans="1:13" x14ac:dyDescent="0.25">
      <c r="A184" s="29"/>
      <c r="B184" s="47"/>
      <c r="L184" s="47"/>
      <c r="M184" s="29"/>
    </row>
    <row r="185" spans="1:13" x14ac:dyDescent="0.25">
      <c r="A185" s="29"/>
      <c r="B185" s="47"/>
      <c r="L185" s="47"/>
      <c r="M185" s="29"/>
    </row>
    <row r="186" spans="1:13" x14ac:dyDescent="0.25">
      <c r="A186" s="29"/>
      <c r="B186" s="47"/>
      <c r="L186" s="47"/>
      <c r="M186" s="29"/>
    </row>
    <row r="187" spans="1:13" x14ac:dyDescent="0.25">
      <c r="A187" s="29"/>
      <c r="B187" s="47"/>
      <c r="L187" s="47"/>
      <c r="M187" s="29"/>
    </row>
    <row r="188" spans="1:13" x14ac:dyDescent="0.25">
      <c r="A188" s="29"/>
      <c r="B188" s="47"/>
      <c r="L188" s="47"/>
      <c r="M188" s="29"/>
    </row>
    <row r="189" spans="1:13" x14ac:dyDescent="0.25">
      <c r="A189" s="29"/>
      <c r="B189" s="47"/>
      <c r="L189" s="47"/>
      <c r="M189" s="29"/>
    </row>
    <row r="190" spans="1:13" x14ac:dyDescent="0.25">
      <c r="A190" s="29"/>
      <c r="B190" s="47"/>
      <c r="L190" s="47"/>
      <c r="M190" s="29"/>
    </row>
    <row r="191" spans="1:13" x14ac:dyDescent="0.25">
      <c r="A191" s="29"/>
      <c r="B191" s="47"/>
      <c r="L191" s="47"/>
      <c r="M191" s="29"/>
    </row>
    <row r="192" spans="1:13" x14ac:dyDescent="0.25">
      <c r="A192" s="29"/>
      <c r="B192" s="47"/>
      <c r="L192" s="47"/>
      <c r="M192" s="29"/>
    </row>
    <row r="193" spans="1:13" x14ac:dyDescent="0.25">
      <c r="A193" s="29"/>
      <c r="B193" s="47"/>
      <c r="L193" s="47"/>
      <c r="M193" s="29"/>
    </row>
    <row r="194" spans="1:13" x14ac:dyDescent="0.25">
      <c r="A194" s="29"/>
      <c r="B194" s="47"/>
      <c r="L194" s="47"/>
      <c r="M194" s="29"/>
    </row>
    <row r="195" spans="1:13" x14ac:dyDescent="0.25">
      <c r="A195" s="29"/>
      <c r="B195" s="47"/>
      <c r="L195" s="47"/>
      <c r="M195" s="29"/>
    </row>
    <row r="196" spans="1:13" x14ac:dyDescent="0.25">
      <c r="A196" s="29"/>
      <c r="B196" s="47"/>
      <c r="L196" s="47"/>
      <c r="M196" s="29"/>
    </row>
    <row r="197" spans="1:13" x14ac:dyDescent="0.25">
      <c r="A197" s="29"/>
      <c r="B197" s="47"/>
      <c r="L197" s="47"/>
      <c r="M197" s="29"/>
    </row>
    <row r="198" spans="1:13" x14ac:dyDescent="0.25">
      <c r="A198" s="29"/>
      <c r="B198" s="47"/>
      <c r="L198" s="47"/>
      <c r="M198" s="29"/>
    </row>
    <row r="199" spans="1:13" x14ac:dyDescent="0.25">
      <c r="A199" s="29"/>
      <c r="B199" s="47"/>
      <c r="L199" s="47"/>
      <c r="M199" s="29"/>
    </row>
    <row r="200" spans="1:13" x14ac:dyDescent="0.25">
      <c r="A200" s="29"/>
      <c r="B200" s="47"/>
      <c r="L200" s="47"/>
      <c r="M200" s="29"/>
    </row>
    <row r="201" spans="1:13" x14ac:dyDescent="0.25">
      <c r="A201" s="29"/>
      <c r="B201" s="47"/>
      <c r="L201" s="47"/>
      <c r="M201" s="29"/>
    </row>
    <row r="202" spans="1:13" x14ac:dyDescent="0.25">
      <c r="A202" s="29"/>
      <c r="B202" s="47"/>
      <c r="L202" s="47"/>
      <c r="M202" s="29"/>
    </row>
    <row r="203" spans="1:13" x14ac:dyDescent="0.25">
      <c r="A203" s="29"/>
      <c r="B203" s="47"/>
      <c r="L203" s="47"/>
      <c r="M203" s="29"/>
    </row>
    <row r="204" spans="1:13" x14ac:dyDescent="0.25">
      <c r="A204" s="29"/>
      <c r="B204" s="47"/>
      <c r="L204" s="47"/>
      <c r="M204" s="29"/>
    </row>
    <row r="205" spans="1:13" x14ac:dyDescent="0.25">
      <c r="A205" s="29"/>
      <c r="B205" s="47"/>
      <c r="L205" s="47"/>
      <c r="M205" s="29"/>
    </row>
  </sheetData>
  <mergeCells count="36">
    <mergeCell ref="A25:A27"/>
    <mergeCell ref="M25:M27"/>
    <mergeCell ref="A28:A30"/>
    <mergeCell ref="M28:M30"/>
    <mergeCell ref="A46:I46"/>
    <mergeCell ref="A31:A33"/>
    <mergeCell ref="M31:M33"/>
    <mergeCell ref="A34:A36"/>
    <mergeCell ref="M34:M36"/>
    <mergeCell ref="A37:A39"/>
    <mergeCell ref="M37:M39"/>
    <mergeCell ref="A40:A42"/>
    <mergeCell ref="M40:M42"/>
    <mergeCell ref="A43:A45"/>
    <mergeCell ref="M43:M45"/>
    <mergeCell ref="J46:M46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L5:L6"/>
    <mergeCell ref="M5:M6"/>
    <mergeCell ref="C5:K5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1.1000000000000001">
      <c r="A1" s="485" t="s">
        <v>760</v>
      </c>
    </row>
    <row r="2" spans="1:1" ht="40.5" customHeight="1" thickBot="1" x14ac:dyDescent="0.25">
      <c r="A2" s="486" t="s">
        <v>654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"/>
  <sheetViews>
    <sheetView view="pageBreakPreview" zoomScaleNormal="100" zoomScaleSheetLayoutView="100" workbookViewId="0">
      <selection activeCell="P19" sqref="P19"/>
    </sheetView>
  </sheetViews>
  <sheetFormatPr defaultColWidth="9.140625" defaultRowHeight="12.75" x14ac:dyDescent="0.2"/>
  <cols>
    <col min="1" max="10" width="9.140625" style="29"/>
    <col min="11" max="11" width="10.7109375" style="29" customWidth="1"/>
    <col min="12" max="12" width="5.85546875" style="29" customWidth="1"/>
    <col min="13" max="16384" width="9.140625" style="29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16"/>
  <sheetViews>
    <sheetView view="pageBreakPreview" zoomScaleNormal="100" zoomScaleSheetLayoutView="100" workbookViewId="0">
      <selection activeCell="P10" sqref="P10"/>
    </sheetView>
  </sheetViews>
  <sheetFormatPr defaultRowHeight="15" x14ac:dyDescent="0.2"/>
  <cols>
    <col min="1" max="1" width="25.7109375" style="3" customWidth="1"/>
    <col min="2" max="2" width="10" style="3" bestFit="1" customWidth="1"/>
    <col min="3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 x14ac:dyDescent="0.2">
      <c r="A1" s="1300" t="s">
        <v>429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</row>
    <row r="2" spans="1:13" ht="15.75" x14ac:dyDescent="0.2">
      <c r="A2" s="1291" t="s">
        <v>430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</row>
    <row r="3" spans="1:13" ht="15.75" x14ac:dyDescent="0.2">
      <c r="A3" s="1291" t="s">
        <v>1429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</row>
    <row r="4" spans="1:13" s="1010" customFormat="1" ht="27.75" customHeight="1" x14ac:dyDescent="0.25">
      <c r="A4" s="1007" t="s">
        <v>120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12"/>
      <c r="L4" s="1012"/>
      <c r="M4" s="1013" t="s">
        <v>38</v>
      </c>
    </row>
    <row r="5" spans="1:13" ht="30" customHeight="1" thickBot="1" x14ac:dyDescent="0.25">
      <c r="A5" s="1450" t="s">
        <v>844</v>
      </c>
      <c r="B5" s="1449" t="s">
        <v>864</v>
      </c>
      <c r="C5" s="1303"/>
      <c r="D5" s="1303"/>
      <c r="E5" s="1404" t="s">
        <v>836</v>
      </c>
      <c r="F5" s="1404"/>
      <c r="G5" s="1404"/>
      <c r="H5" s="1404"/>
      <c r="I5" s="1404" t="s">
        <v>816</v>
      </c>
      <c r="J5" s="1404"/>
      <c r="K5" s="1404"/>
      <c r="L5" s="1404"/>
      <c r="M5" s="1452" t="s">
        <v>843</v>
      </c>
    </row>
    <row r="6" spans="1:13" ht="30" customHeight="1" thickTop="1" x14ac:dyDescent="0.2">
      <c r="A6" s="1451"/>
      <c r="B6" s="510" t="s">
        <v>404</v>
      </c>
      <c r="C6" s="511" t="s">
        <v>777</v>
      </c>
      <c r="D6" s="511" t="s">
        <v>776</v>
      </c>
      <c r="E6" s="93" t="s">
        <v>39</v>
      </c>
      <c r="F6" s="510" t="s">
        <v>404</v>
      </c>
      <c r="G6" s="511" t="s">
        <v>777</v>
      </c>
      <c r="H6" s="511" t="s">
        <v>776</v>
      </c>
      <c r="I6" s="93" t="s">
        <v>39</v>
      </c>
      <c r="J6" s="510" t="s">
        <v>404</v>
      </c>
      <c r="K6" s="511" t="s">
        <v>777</v>
      </c>
      <c r="L6" s="511" t="s">
        <v>776</v>
      </c>
      <c r="M6" s="1453"/>
    </row>
    <row r="7" spans="1:13" ht="24.95" customHeight="1" thickBot="1" x14ac:dyDescent="0.25">
      <c r="A7" s="589">
        <v>2009</v>
      </c>
      <c r="B7" s="257">
        <f t="shared" ref="B7:B12" si="0">D7+C7</f>
        <v>2008</v>
      </c>
      <c r="C7" s="257">
        <f t="shared" ref="C7:C9" si="1">K7+G7</f>
        <v>493</v>
      </c>
      <c r="D7" s="257">
        <f t="shared" ref="D7:D9" si="2">L7+H7</f>
        <v>1515</v>
      </c>
      <c r="E7" s="592">
        <f t="shared" ref="E7:E12" si="3">F7/B7%</f>
        <v>65.936254980079681</v>
      </c>
      <c r="F7" s="257">
        <f t="shared" ref="F7:F12" si="4">H7+G7</f>
        <v>1324</v>
      </c>
      <c r="G7" s="590">
        <v>213</v>
      </c>
      <c r="H7" s="590">
        <v>1111</v>
      </c>
      <c r="I7" s="594">
        <f>J7/B7%</f>
        <v>34.063745019920319</v>
      </c>
      <c r="J7" s="257">
        <f t="shared" ref="J7:J12" si="5">L7+K7</f>
        <v>684</v>
      </c>
      <c r="K7" s="255">
        <v>280</v>
      </c>
      <c r="L7" s="255">
        <v>404</v>
      </c>
      <c r="M7" s="591">
        <v>2009</v>
      </c>
    </row>
    <row r="8" spans="1:13" ht="24.95" customHeight="1" thickTop="1" thickBot="1" x14ac:dyDescent="0.25">
      <c r="A8" s="153">
        <v>2010</v>
      </c>
      <c r="B8" s="249">
        <f t="shared" si="0"/>
        <v>1970</v>
      </c>
      <c r="C8" s="249">
        <f t="shared" si="1"/>
        <v>500</v>
      </c>
      <c r="D8" s="249">
        <f t="shared" si="2"/>
        <v>1470</v>
      </c>
      <c r="E8" s="593">
        <f t="shared" si="3"/>
        <v>65.837563451776646</v>
      </c>
      <c r="F8" s="249">
        <f t="shared" si="4"/>
        <v>1297</v>
      </c>
      <c r="G8" s="259">
        <v>234</v>
      </c>
      <c r="H8" s="259">
        <v>1063</v>
      </c>
      <c r="I8" s="595">
        <f t="shared" ref="I8:I13" si="6">J8/B8%</f>
        <v>34.162436548223354</v>
      </c>
      <c r="J8" s="249">
        <f t="shared" si="5"/>
        <v>673</v>
      </c>
      <c r="K8" s="250">
        <v>266</v>
      </c>
      <c r="L8" s="250">
        <v>407</v>
      </c>
      <c r="M8" s="74">
        <v>2010</v>
      </c>
    </row>
    <row r="9" spans="1:13" ht="24.95" customHeight="1" thickTop="1" thickBot="1" x14ac:dyDescent="0.25">
      <c r="A9" s="589">
        <v>2011</v>
      </c>
      <c r="B9" s="257">
        <f t="shared" si="0"/>
        <v>1949</v>
      </c>
      <c r="C9" s="257">
        <f t="shared" si="1"/>
        <v>547</v>
      </c>
      <c r="D9" s="257">
        <f t="shared" si="2"/>
        <v>1402</v>
      </c>
      <c r="E9" s="592">
        <f t="shared" si="3"/>
        <v>65.469471523858388</v>
      </c>
      <c r="F9" s="257">
        <f t="shared" si="4"/>
        <v>1276</v>
      </c>
      <c r="G9" s="590">
        <v>268</v>
      </c>
      <c r="H9" s="590">
        <v>1008</v>
      </c>
      <c r="I9" s="594">
        <f t="shared" si="6"/>
        <v>34.530528476141612</v>
      </c>
      <c r="J9" s="257">
        <f t="shared" si="5"/>
        <v>673</v>
      </c>
      <c r="K9" s="255">
        <v>279</v>
      </c>
      <c r="L9" s="255">
        <v>394</v>
      </c>
      <c r="M9" s="591">
        <v>2011</v>
      </c>
    </row>
    <row r="10" spans="1:13" ht="24.95" customHeight="1" thickTop="1" thickBot="1" x14ac:dyDescent="0.25">
      <c r="A10" s="153">
        <v>2012</v>
      </c>
      <c r="B10" s="249">
        <f t="shared" si="0"/>
        <v>2031</v>
      </c>
      <c r="C10" s="249">
        <f t="shared" ref="C10:D13" si="7">K10+G10</f>
        <v>561</v>
      </c>
      <c r="D10" s="249">
        <f t="shared" si="7"/>
        <v>1470</v>
      </c>
      <c r="E10" s="593">
        <f t="shared" si="3"/>
        <v>67.552929591334319</v>
      </c>
      <c r="F10" s="249">
        <f t="shared" si="4"/>
        <v>1372</v>
      </c>
      <c r="G10" s="259">
        <v>277</v>
      </c>
      <c r="H10" s="259">
        <v>1095</v>
      </c>
      <c r="I10" s="595">
        <f t="shared" si="6"/>
        <v>32.447070408665681</v>
      </c>
      <c r="J10" s="249">
        <f t="shared" si="5"/>
        <v>659</v>
      </c>
      <c r="K10" s="250">
        <v>284</v>
      </c>
      <c r="L10" s="250">
        <v>375</v>
      </c>
      <c r="M10" s="74">
        <v>2012</v>
      </c>
    </row>
    <row r="11" spans="1:13" ht="24.95" customHeight="1" thickTop="1" thickBot="1" x14ac:dyDescent="0.25">
      <c r="A11" s="589">
        <v>2013</v>
      </c>
      <c r="B11" s="257">
        <f t="shared" si="0"/>
        <v>2133</v>
      </c>
      <c r="C11" s="257">
        <f t="shared" si="7"/>
        <v>529</v>
      </c>
      <c r="D11" s="257">
        <f t="shared" si="7"/>
        <v>1604</v>
      </c>
      <c r="E11" s="592">
        <f t="shared" si="3"/>
        <v>67.276136896390071</v>
      </c>
      <c r="F11" s="257">
        <f t="shared" si="4"/>
        <v>1435</v>
      </c>
      <c r="G11" s="590">
        <v>278</v>
      </c>
      <c r="H11" s="590">
        <v>1157</v>
      </c>
      <c r="I11" s="594">
        <f t="shared" si="6"/>
        <v>32.723863103609943</v>
      </c>
      <c r="J11" s="257">
        <f t="shared" si="5"/>
        <v>698</v>
      </c>
      <c r="K11" s="255">
        <v>251</v>
      </c>
      <c r="L11" s="255">
        <v>447</v>
      </c>
      <c r="M11" s="591">
        <v>2013</v>
      </c>
    </row>
    <row r="12" spans="1:13" ht="24.95" customHeight="1" thickTop="1" thickBot="1" x14ac:dyDescent="0.25">
      <c r="A12" s="153">
        <v>2014</v>
      </c>
      <c r="B12" s="249">
        <f t="shared" si="0"/>
        <v>2366</v>
      </c>
      <c r="C12" s="249">
        <f t="shared" si="7"/>
        <v>640</v>
      </c>
      <c r="D12" s="249">
        <f t="shared" si="7"/>
        <v>1726</v>
      </c>
      <c r="E12" s="593">
        <f t="shared" si="3"/>
        <v>68.681318681318686</v>
      </c>
      <c r="F12" s="249">
        <f t="shared" si="4"/>
        <v>1625</v>
      </c>
      <c r="G12" s="259">
        <v>338</v>
      </c>
      <c r="H12" s="259">
        <v>1287</v>
      </c>
      <c r="I12" s="595">
        <f t="shared" si="6"/>
        <v>31.318681318681318</v>
      </c>
      <c r="J12" s="249">
        <f t="shared" si="5"/>
        <v>741</v>
      </c>
      <c r="K12" s="250">
        <v>302</v>
      </c>
      <c r="L12" s="250">
        <v>439</v>
      </c>
      <c r="M12" s="74">
        <v>2014</v>
      </c>
    </row>
    <row r="13" spans="1:13" ht="24.95" customHeight="1" thickTop="1" thickBot="1" x14ac:dyDescent="0.25">
      <c r="A13" s="589">
        <v>2015</v>
      </c>
      <c r="B13" s="257">
        <f>D13+C13</f>
        <v>2317</v>
      </c>
      <c r="C13" s="257">
        <f t="shared" si="7"/>
        <v>611</v>
      </c>
      <c r="D13" s="257">
        <f t="shared" si="7"/>
        <v>1706</v>
      </c>
      <c r="E13" s="592">
        <f>F13/B13%</f>
        <v>70.651704790677599</v>
      </c>
      <c r="F13" s="257">
        <f>H13+G13</f>
        <v>1637</v>
      </c>
      <c r="G13" s="590">
        <v>328</v>
      </c>
      <c r="H13" s="590">
        <v>1309</v>
      </c>
      <c r="I13" s="594">
        <f t="shared" si="6"/>
        <v>29.348295209322398</v>
      </c>
      <c r="J13" s="257">
        <f>L13+K13</f>
        <v>680</v>
      </c>
      <c r="K13" s="255">
        <v>283</v>
      </c>
      <c r="L13" s="255">
        <v>397</v>
      </c>
      <c r="M13" s="591">
        <v>2015</v>
      </c>
    </row>
    <row r="14" spans="1:13" ht="24.95" customHeight="1" thickTop="1" thickBot="1" x14ac:dyDescent="0.25">
      <c r="A14" s="153">
        <v>2016</v>
      </c>
      <c r="B14" s="249">
        <f>D14+C14</f>
        <v>2347</v>
      </c>
      <c r="C14" s="249">
        <f t="shared" ref="C14:C15" si="8">K14+G14</f>
        <v>600</v>
      </c>
      <c r="D14" s="249">
        <f t="shared" ref="D14:D15" si="9">L14+H14</f>
        <v>1747</v>
      </c>
      <c r="E14" s="593">
        <f>F14/B14%</f>
        <v>70.387729015764805</v>
      </c>
      <c r="F14" s="249">
        <f>H14+G14</f>
        <v>1652</v>
      </c>
      <c r="G14" s="259">
        <v>337</v>
      </c>
      <c r="H14" s="259">
        <v>1315</v>
      </c>
      <c r="I14" s="595">
        <f t="shared" ref="I14:I16" si="10">J14/B14%</f>
        <v>29.612270984235195</v>
      </c>
      <c r="J14" s="249">
        <f>L14+K14</f>
        <v>695</v>
      </c>
      <c r="K14" s="250">
        <v>263</v>
      </c>
      <c r="L14" s="250">
        <v>432</v>
      </c>
      <c r="M14" s="74">
        <v>2016</v>
      </c>
    </row>
    <row r="15" spans="1:13" ht="24.95" customHeight="1" thickTop="1" thickBot="1" x14ac:dyDescent="0.25">
      <c r="A15" s="154">
        <v>2017</v>
      </c>
      <c r="B15" s="251">
        <f>D15+C15</f>
        <v>2294</v>
      </c>
      <c r="C15" s="251">
        <f t="shared" si="8"/>
        <v>625</v>
      </c>
      <c r="D15" s="251">
        <f t="shared" si="9"/>
        <v>1669</v>
      </c>
      <c r="E15" s="1183">
        <f>F15/B15%</f>
        <v>69.267654751525711</v>
      </c>
      <c r="F15" s="251">
        <f>H15+G15</f>
        <v>1589</v>
      </c>
      <c r="G15" s="1184">
        <v>345</v>
      </c>
      <c r="H15" s="1184">
        <v>1244</v>
      </c>
      <c r="I15" s="1185">
        <f t="shared" ref="I15" si="11">J15/B15%</f>
        <v>30.732345248474278</v>
      </c>
      <c r="J15" s="251">
        <f>L15+K15</f>
        <v>705</v>
      </c>
      <c r="K15" s="252">
        <v>280</v>
      </c>
      <c r="L15" s="252">
        <v>425</v>
      </c>
      <c r="M15" s="850">
        <v>2017</v>
      </c>
    </row>
    <row r="16" spans="1:13" ht="24.95" customHeight="1" thickTop="1" x14ac:dyDescent="0.2">
      <c r="A16" s="1186">
        <v>2018</v>
      </c>
      <c r="B16" s="253">
        <f>D16+C16</f>
        <v>2385</v>
      </c>
      <c r="C16" s="253">
        <f t="shared" ref="C16" si="12">K16+G16</f>
        <v>660</v>
      </c>
      <c r="D16" s="253">
        <f t="shared" ref="D16" si="13">L16+H16</f>
        <v>1725</v>
      </c>
      <c r="E16" s="1187">
        <f>F16/B16%</f>
        <v>68.301886792452819</v>
      </c>
      <c r="F16" s="253">
        <v>1629</v>
      </c>
      <c r="G16" s="1188">
        <v>359</v>
      </c>
      <c r="H16" s="1188">
        <v>1270</v>
      </c>
      <c r="I16" s="1189">
        <f t="shared" si="10"/>
        <v>31.698113207547166</v>
      </c>
      <c r="J16" s="253">
        <f>L16+K16</f>
        <v>756</v>
      </c>
      <c r="K16" s="254">
        <v>301</v>
      </c>
      <c r="L16" s="254">
        <v>455</v>
      </c>
      <c r="M16" s="1190">
        <v>2018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O21"/>
  <sheetViews>
    <sheetView view="pageBreakPreview" zoomScaleNormal="100" zoomScaleSheetLayoutView="100" workbookViewId="0">
      <selection activeCell="I21" sqref="I21"/>
    </sheetView>
  </sheetViews>
  <sheetFormatPr defaultRowHeight="15" x14ac:dyDescent="0.2"/>
  <cols>
    <col min="1" max="1" width="22.42578125" style="3" customWidth="1"/>
    <col min="2" max="14" width="7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 x14ac:dyDescent="0.2">
      <c r="A1" s="1300" t="s">
        <v>431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456"/>
      <c r="O1" s="1456"/>
    </row>
    <row r="2" spans="1:15" ht="15.75" x14ac:dyDescent="0.2">
      <c r="A2" s="1291" t="s">
        <v>432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457"/>
      <c r="O2" s="1457"/>
    </row>
    <row r="3" spans="1:15" ht="15.75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457"/>
      <c r="O3" s="1457"/>
    </row>
    <row r="4" spans="1:15" s="1010" customFormat="1" ht="27.75" customHeight="1" x14ac:dyDescent="0.25">
      <c r="A4" s="1007" t="s">
        <v>130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3" t="s">
        <v>131</v>
      </c>
    </row>
    <row r="5" spans="1:15" ht="26.25" customHeight="1" thickBot="1" x14ac:dyDescent="0.25">
      <c r="A5" s="1458" t="s">
        <v>1114</v>
      </c>
      <c r="B5" s="1302" t="s">
        <v>819</v>
      </c>
      <c r="C5" s="1303"/>
      <c r="D5" s="1303"/>
      <c r="E5" s="1303"/>
      <c r="F5" s="1303"/>
      <c r="G5" s="1367" t="s">
        <v>820</v>
      </c>
      <c r="H5" s="1375"/>
      <c r="I5" s="1375"/>
      <c r="J5" s="1375"/>
      <c r="K5" s="1454" t="s">
        <v>865</v>
      </c>
      <c r="L5" s="1455"/>
      <c r="M5" s="1455"/>
      <c r="N5" s="1455"/>
      <c r="O5" s="1460" t="s">
        <v>927</v>
      </c>
    </row>
    <row r="6" spans="1:15" ht="39" customHeight="1" thickTop="1" x14ac:dyDescent="0.2">
      <c r="A6" s="1459"/>
      <c r="B6" s="95" t="s">
        <v>404</v>
      </c>
      <c r="C6" s="397" t="s">
        <v>973</v>
      </c>
      <c r="D6" s="511" t="s">
        <v>777</v>
      </c>
      <c r="E6" s="95" t="s">
        <v>845</v>
      </c>
      <c r="F6" s="511" t="s">
        <v>776</v>
      </c>
      <c r="G6" s="95" t="s">
        <v>39</v>
      </c>
      <c r="H6" s="510" t="s">
        <v>404</v>
      </c>
      <c r="I6" s="511" t="s">
        <v>777</v>
      </c>
      <c r="J6" s="511" t="s">
        <v>776</v>
      </c>
      <c r="K6" s="95" t="s">
        <v>39</v>
      </c>
      <c r="L6" s="510" t="s">
        <v>404</v>
      </c>
      <c r="M6" s="511" t="s">
        <v>777</v>
      </c>
      <c r="N6" s="511" t="s">
        <v>776</v>
      </c>
      <c r="O6" s="1461"/>
    </row>
    <row r="7" spans="1:15" ht="23.25" customHeight="1" thickBot="1" x14ac:dyDescent="0.25">
      <c r="A7" s="812" t="s">
        <v>793</v>
      </c>
      <c r="B7" s="260">
        <f>SUM(L7+H7)</f>
        <v>1624</v>
      </c>
      <c r="C7" s="261">
        <f>(D7/$D$16)*100</f>
        <v>60</v>
      </c>
      <c r="D7" s="260">
        <f>M7+I7</f>
        <v>396</v>
      </c>
      <c r="E7" s="261">
        <f>(F7/$F$16)*100</f>
        <v>71.188405797101453</v>
      </c>
      <c r="F7" s="260">
        <f>N7+J7</f>
        <v>1228</v>
      </c>
      <c r="G7" s="907">
        <f>(H7/$H$16)*100</f>
        <v>80.78575813382443</v>
      </c>
      <c r="H7" s="260">
        <f>J7+I7</f>
        <v>1316</v>
      </c>
      <c r="I7" s="262">
        <v>264</v>
      </c>
      <c r="J7" s="262">
        <v>1052</v>
      </c>
      <c r="K7" s="907">
        <f>(L7/$L$16)*100</f>
        <v>40.74074074074074</v>
      </c>
      <c r="L7" s="260">
        <f>N7+M7</f>
        <v>308</v>
      </c>
      <c r="M7" s="120">
        <v>132</v>
      </c>
      <c r="N7" s="120">
        <v>176</v>
      </c>
      <c r="O7" s="835" t="s">
        <v>40</v>
      </c>
    </row>
    <row r="8" spans="1:15" ht="23.25" customHeight="1" thickBot="1" x14ac:dyDescent="0.25">
      <c r="A8" s="814" t="s">
        <v>794</v>
      </c>
      <c r="B8" s="125">
        <f t="shared" ref="B8:B15" si="0">SUM(L8+H8)</f>
        <v>388</v>
      </c>
      <c r="C8" s="263">
        <f t="shared" ref="C8:C15" si="1">(D8/$D$16)*100</f>
        <v>20.454545454545457</v>
      </c>
      <c r="D8" s="125">
        <f t="shared" ref="D8:D15" si="2">M8+I8</f>
        <v>135</v>
      </c>
      <c r="E8" s="263">
        <f t="shared" ref="E8:E15" si="3">(F8/$F$16)*100</f>
        <v>14.666666666666666</v>
      </c>
      <c r="F8" s="125">
        <f t="shared" ref="F8:F15" si="4">N8+J8</f>
        <v>253</v>
      </c>
      <c r="G8" s="908">
        <f t="shared" ref="G8:G14" si="5">(H8/$H$16)*100</f>
        <v>10.926949048496009</v>
      </c>
      <c r="H8" s="125">
        <f t="shared" ref="H8:H16" si="6">J8+I8</f>
        <v>178</v>
      </c>
      <c r="I8" s="126">
        <v>57</v>
      </c>
      <c r="J8" s="126">
        <v>121</v>
      </c>
      <c r="K8" s="908">
        <f t="shared" ref="K8:K16" si="7">(L8/$L$16)*100</f>
        <v>27.777777777777779</v>
      </c>
      <c r="L8" s="125">
        <f t="shared" ref="L8:L15" si="8">N8+M8</f>
        <v>210</v>
      </c>
      <c r="M8" s="121">
        <v>78</v>
      </c>
      <c r="N8" s="121">
        <v>132</v>
      </c>
      <c r="O8" s="836" t="s">
        <v>41</v>
      </c>
    </row>
    <row r="9" spans="1:15" ht="23.25" customHeight="1" thickBot="1" x14ac:dyDescent="0.25">
      <c r="A9" s="812" t="s">
        <v>795</v>
      </c>
      <c r="B9" s="127">
        <f t="shared" si="0"/>
        <v>92</v>
      </c>
      <c r="C9" s="264">
        <f t="shared" si="1"/>
        <v>4.3939393939393936</v>
      </c>
      <c r="D9" s="127">
        <f t="shared" si="2"/>
        <v>29</v>
      </c>
      <c r="E9" s="264">
        <f t="shared" si="3"/>
        <v>3.6521739130434785</v>
      </c>
      <c r="F9" s="127">
        <f t="shared" si="4"/>
        <v>63</v>
      </c>
      <c r="G9" s="909">
        <f t="shared" si="5"/>
        <v>3.7446286065070598</v>
      </c>
      <c r="H9" s="127">
        <f t="shared" si="6"/>
        <v>61</v>
      </c>
      <c r="I9" s="128">
        <v>17</v>
      </c>
      <c r="J9" s="128">
        <v>44</v>
      </c>
      <c r="K9" s="909">
        <f t="shared" si="7"/>
        <v>4.1005291005291005</v>
      </c>
      <c r="L9" s="127">
        <f t="shared" si="8"/>
        <v>31</v>
      </c>
      <c r="M9" s="122">
        <v>12</v>
      </c>
      <c r="N9" s="122">
        <v>19</v>
      </c>
      <c r="O9" s="837" t="s">
        <v>42</v>
      </c>
    </row>
    <row r="10" spans="1:15" ht="23.25" customHeight="1" thickBot="1" x14ac:dyDescent="0.25">
      <c r="A10" s="814" t="s">
        <v>796</v>
      </c>
      <c r="B10" s="125">
        <f t="shared" si="0"/>
        <v>51</v>
      </c>
      <c r="C10" s="263">
        <f t="shared" si="1"/>
        <v>2.7272727272727271</v>
      </c>
      <c r="D10" s="125">
        <f t="shared" si="2"/>
        <v>18</v>
      </c>
      <c r="E10" s="263">
        <f t="shared" si="3"/>
        <v>1.9130434782608694</v>
      </c>
      <c r="F10" s="125">
        <f t="shared" si="4"/>
        <v>33</v>
      </c>
      <c r="G10" s="908">
        <f t="shared" si="5"/>
        <v>1.4119091467157765</v>
      </c>
      <c r="H10" s="125">
        <f t="shared" si="6"/>
        <v>23</v>
      </c>
      <c r="I10" s="126">
        <v>8</v>
      </c>
      <c r="J10" s="126">
        <v>15</v>
      </c>
      <c r="K10" s="908">
        <f t="shared" si="7"/>
        <v>3.7037037037037033</v>
      </c>
      <c r="L10" s="125">
        <f t="shared" si="8"/>
        <v>28</v>
      </c>
      <c r="M10" s="121">
        <v>10</v>
      </c>
      <c r="N10" s="121">
        <v>18</v>
      </c>
      <c r="O10" s="836" t="s">
        <v>43</v>
      </c>
    </row>
    <row r="11" spans="1:15" ht="23.25" customHeight="1" thickBot="1" x14ac:dyDescent="0.25">
      <c r="A11" s="812" t="s">
        <v>797</v>
      </c>
      <c r="B11" s="127">
        <f t="shared" si="0"/>
        <v>48</v>
      </c>
      <c r="C11" s="264">
        <f t="shared" si="1"/>
        <v>1.9696969696969695</v>
      </c>
      <c r="D11" s="127">
        <f t="shared" si="2"/>
        <v>13</v>
      </c>
      <c r="E11" s="264">
        <f t="shared" si="3"/>
        <v>2.0289855072463765</v>
      </c>
      <c r="F11" s="127">
        <f t="shared" si="4"/>
        <v>35</v>
      </c>
      <c r="G11" s="909">
        <f t="shared" si="5"/>
        <v>1.2277470841006752</v>
      </c>
      <c r="H11" s="127">
        <f t="shared" si="6"/>
        <v>20</v>
      </c>
      <c r="I11" s="128">
        <v>4</v>
      </c>
      <c r="J11" s="128">
        <v>16</v>
      </c>
      <c r="K11" s="909">
        <f t="shared" si="7"/>
        <v>3.7037037037037033</v>
      </c>
      <c r="L11" s="127">
        <f t="shared" si="8"/>
        <v>28</v>
      </c>
      <c r="M11" s="122">
        <v>9</v>
      </c>
      <c r="N11" s="122">
        <v>19</v>
      </c>
      <c r="O11" s="837" t="s">
        <v>44</v>
      </c>
    </row>
    <row r="12" spans="1:15" ht="23.25" customHeight="1" thickBot="1" x14ac:dyDescent="0.25">
      <c r="A12" s="814" t="s">
        <v>798</v>
      </c>
      <c r="B12" s="125">
        <f t="shared" si="0"/>
        <v>7</v>
      </c>
      <c r="C12" s="263">
        <f t="shared" si="1"/>
        <v>0.30303030303030304</v>
      </c>
      <c r="D12" s="125">
        <f t="shared" si="2"/>
        <v>2</v>
      </c>
      <c r="E12" s="263">
        <f t="shared" si="3"/>
        <v>0.28985507246376813</v>
      </c>
      <c r="F12" s="125">
        <f t="shared" si="4"/>
        <v>5</v>
      </c>
      <c r="G12" s="908">
        <f t="shared" si="5"/>
        <v>0.24554941682013504</v>
      </c>
      <c r="H12" s="125">
        <f t="shared" si="6"/>
        <v>4</v>
      </c>
      <c r="I12" s="126">
        <v>1</v>
      </c>
      <c r="J12" s="126">
        <v>3</v>
      </c>
      <c r="K12" s="908">
        <f t="shared" si="7"/>
        <v>0.3968253968253968</v>
      </c>
      <c r="L12" s="125">
        <f t="shared" si="8"/>
        <v>3</v>
      </c>
      <c r="M12" s="121">
        <v>1</v>
      </c>
      <c r="N12" s="121">
        <v>2</v>
      </c>
      <c r="O12" s="836" t="s">
        <v>45</v>
      </c>
    </row>
    <row r="13" spans="1:15" ht="23.25" customHeight="1" thickBot="1" x14ac:dyDescent="0.25">
      <c r="A13" s="812" t="s">
        <v>823</v>
      </c>
      <c r="B13" s="127">
        <f t="shared" si="0"/>
        <v>31</v>
      </c>
      <c r="C13" s="264">
        <f t="shared" si="1"/>
        <v>2.1212121212121215</v>
      </c>
      <c r="D13" s="127">
        <f t="shared" si="2"/>
        <v>14</v>
      </c>
      <c r="E13" s="264">
        <f t="shared" si="3"/>
        <v>0.98550724637681153</v>
      </c>
      <c r="F13" s="127">
        <f t="shared" si="4"/>
        <v>17</v>
      </c>
      <c r="G13" s="909">
        <f t="shared" si="5"/>
        <v>0.49109883364027007</v>
      </c>
      <c r="H13" s="127">
        <f t="shared" si="6"/>
        <v>8</v>
      </c>
      <c r="I13" s="128">
        <v>3</v>
      </c>
      <c r="J13" s="128">
        <v>5</v>
      </c>
      <c r="K13" s="909">
        <f t="shared" si="7"/>
        <v>3.0423280423280423</v>
      </c>
      <c r="L13" s="127">
        <f t="shared" si="8"/>
        <v>23</v>
      </c>
      <c r="M13" s="122">
        <v>11</v>
      </c>
      <c r="N13" s="122">
        <v>12</v>
      </c>
      <c r="O13" s="837" t="s">
        <v>46</v>
      </c>
    </row>
    <row r="14" spans="1:15" ht="23.25" customHeight="1" thickBot="1" x14ac:dyDescent="0.25">
      <c r="A14" s="814" t="s">
        <v>800</v>
      </c>
      <c r="B14" s="125">
        <f t="shared" ref="B14" si="9">SUM(L14+H14)</f>
        <v>33</v>
      </c>
      <c r="C14" s="263">
        <f t="shared" si="1"/>
        <v>1.3636363636363635</v>
      </c>
      <c r="D14" s="125">
        <f t="shared" si="2"/>
        <v>9</v>
      </c>
      <c r="E14" s="263">
        <f t="shared" si="3"/>
        <v>1.3913043478260869</v>
      </c>
      <c r="F14" s="125">
        <f t="shared" si="4"/>
        <v>24</v>
      </c>
      <c r="G14" s="908">
        <f t="shared" si="5"/>
        <v>1.1663597298956414</v>
      </c>
      <c r="H14" s="125">
        <f t="shared" si="6"/>
        <v>19</v>
      </c>
      <c r="I14" s="126">
        <v>5</v>
      </c>
      <c r="J14" s="126">
        <v>14</v>
      </c>
      <c r="K14" s="908">
        <f t="shared" si="7"/>
        <v>1.8518518518518516</v>
      </c>
      <c r="L14" s="125">
        <f t="shared" si="8"/>
        <v>14</v>
      </c>
      <c r="M14" s="121">
        <v>4</v>
      </c>
      <c r="N14" s="121">
        <v>10</v>
      </c>
      <c r="O14" s="836" t="s">
        <v>669</v>
      </c>
    </row>
    <row r="15" spans="1:15" ht="23.25" customHeight="1" x14ac:dyDescent="0.2">
      <c r="A15" s="839" t="s">
        <v>807</v>
      </c>
      <c r="B15" s="129">
        <f t="shared" si="0"/>
        <v>111</v>
      </c>
      <c r="C15" s="413">
        <f t="shared" si="1"/>
        <v>6.666666666666667</v>
      </c>
      <c r="D15" s="129">
        <f t="shared" si="2"/>
        <v>44</v>
      </c>
      <c r="E15" s="413">
        <f t="shared" si="3"/>
        <v>3.8840579710144931</v>
      </c>
      <c r="F15" s="129">
        <f t="shared" si="4"/>
        <v>67</v>
      </c>
      <c r="G15" s="910">
        <f>(H15/$H$16)*100</f>
        <v>0</v>
      </c>
      <c r="H15" s="129">
        <f t="shared" si="6"/>
        <v>0</v>
      </c>
      <c r="I15" s="130">
        <v>0</v>
      </c>
      <c r="J15" s="130">
        <v>0</v>
      </c>
      <c r="K15" s="910">
        <f t="shared" si="7"/>
        <v>14.682539682539684</v>
      </c>
      <c r="L15" s="129">
        <f t="shared" si="8"/>
        <v>111</v>
      </c>
      <c r="M15" s="414">
        <v>44</v>
      </c>
      <c r="N15" s="414">
        <v>67</v>
      </c>
      <c r="O15" s="838" t="s">
        <v>181</v>
      </c>
    </row>
    <row r="16" spans="1:15" s="29" customFormat="1" ht="23.25" customHeight="1" x14ac:dyDescent="0.2">
      <c r="A16" s="816" t="s">
        <v>47</v>
      </c>
      <c r="B16" s="387">
        <f t="shared" ref="B16:M16" si="10">SUM(B7:B15)</f>
        <v>2385</v>
      </c>
      <c r="C16" s="415">
        <f t="shared" si="10"/>
        <v>100</v>
      </c>
      <c r="D16" s="387">
        <f t="shared" si="10"/>
        <v>660</v>
      </c>
      <c r="E16" s="415">
        <f t="shared" si="10"/>
        <v>100.00000000000003</v>
      </c>
      <c r="F16" s="387">
        <f t="shared" si="10"/>
        <v>1725</v>
      </c>
      <c r="G16" s="387">
        <f>SUM(G7:G15)</f>
        <v>100</v>
      </c>
      <c r="H16" s="387">
        <f t="shared" si="6"/>
        <v>1629</v>
      </c>
      <c r="I16" s="387">
        <f t="shared" si="10"/>
        <v>359</v>
      </c>
      <c r="J16" s="387">
        <f t="shared" si="10"/>
        <v>1270</v>
      </c>
      <c r="K16" s="415">
        <f t="shared" si="7"/>
        <v>100</v>
      </c>
      <c r="L16" s="387">
        <f>N16+M16</f>
        <v>756</v>
      </c>
      <c r="M16" s="416">
        <f t="shared" si="10"/>
        <v>301</v>
      </c>
      <c r="N16" s="416">
        <f>SUM(N7:N15)</f>
        <v>455</v>
      </c>
      <c r="O16" s="811" t="s">
        <v>48</v>
      </c>
    </row>
    <row r="19" spans="1:15" s="29" customFormat="1" ht="15" customHeight="1" x14ac:dyDescent="0.25">
      <c r="A19" s="47"/>
      <c r="B19" s="3"/>
      <c r="C19" s="3"/>
      <c r="D19" s="3"/>
      <c r="E19" s="3"/>
      <c r="F19" s="3"/>
      <c r="G19" s="3"/>
      <c r="H19" s="3"/>
      <c r="I19" s="3"/>
      <c r="J19" s="3"/>
      <c r="K19" s="3"/>
      <c r="L19" s="47"/>
      <c r="M19" s="47"/>
      <c r="N19" s="47"/>
      <c r="O19" s="47"/>
    </row>
    <row r="20" spans="1:15" s="29" customFormat="1" x14ac:dyDescent="0.25">
      <c r="A20" s="47"/>
      <c r="B20" s="3"/>
      <c r="C20" s="3"/>
      <c r="D20" s="3"/>
      <c r="E20" s="3"/>
      <c r="F20" s="3"/>
      <c r="G20" s="3"/>
      <c r="H20" s="3"/>
      <c r="I20" s="3"/>
      <c r="J20" s="3"/>
      <c r="K20" s="47"/>
      <c r="L20" s="47"/>
      <c r="M20" s="47"/>
      <c r="N20" s="47"/>
      <c r="O20" s="47"/>
    </row>
    <row r="21" spans="1:15" s="29" customFormat="1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7"/>
  <sheetViews>
    <sheetView view="pageBreakPreview" zoomScaleNormal="100" zoomScaleSheetLayoutView="100" workbookViewId="0">
      <selection activeCell="F16" sqref="F16"/>
    </sheetView>
  </sheetViews>
  <sheetFormatPr defaultRowHeight="15" x14ac:dyDescent="0.2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5"/>
    <col min="257" max="257" width="30.7109375" style="45" customWidth="1"/>
    <col min="258" max="259" width="12.7109375" style="45" customWidth="1"/>
    <col min="260" max="263" width="10.7109375" style="45" customWidth="1"/>
    <col min="264" max="264" width="12.7109375" style="45" customWidth="1"/>
    <col min="265" max="265" width="30.7109375" style="45" customWidth="1"/>
    <col min="266" max="512" width="9.140625" style="45"/>
    <col min="513" max="513" width="30.7109375" style="45" customWidth="1"/>
    <col min="514" max="515" width="12.7109375" style="45" customWidth="1"/>
    <col min="516" max="519" width="10.7109375" style="45" customWidth="1"/>
    <col min="520" max="520" width="12.7109375" style="45" customWidth="1"/>
    <col min="521" max="521" width="30.7109375" style="45" customWidth="1"/>
    <col min="522" max="768" width="9.140625" style="45"/>
    <col min="769" max="769" width="30.7109375" style="45" customWidth="1"/>
    <col min="770" max="771" width="12.7109375" style="45" customWidth="1"/>
    <col min="772" max="775" width="10.7109375" style="45" customWidth="1"/>
    <col min="776" max="776" width="12.7109375" style="45" customWidth="1"/>
    <col min="777" max="777" width="30.7109375" style="45" customWidth="1"/>
    <col min="778" max="1024" width="9.140625" style="45"/>
    <col min="1025" max="1025" width="30.7109375" style="45" customWidth="1"/>
    <col min="1026" max="1027" width="12.7109375" style="45" customWidth="1"/>
    <col min="1028" max="1031" width="10.7109375" style="45" customWidth="1"/>
    <col min="1032" max="1032" width="12.7109375" style="45" customWidth="1"/>
    <col min="1033" max="1033" width="30.7109375" style="45" customWidth="1"/>
    <col min="1034" max="1280" width="9.140625" style="45"/>
    <col min="1281" max="1281" width="30.7109375" style="45" customWidth="1"/>
    <col min="1282" max="1283" width="12.7109375" style="45" customWidth="1"/>
    <col min="1284" max="1287" width="10.7109375" style="45" customWidth="1"/>
    <col min="1288" max="1288" width="12.7109375" style="45" customWidth="1"/>
    <col min="1289" max="1289" width="30.7109375" style="45" customWidth="1"/>
    <col min="1290" max="1536" width="9.140625" style="45"/>
    <col min="1537" max="1537" width="30.7109375" style="45" customWidth="1"/>
    <col min="1538" max="1539" width="12.7109375" style="45" customWidth="1"/>
    <col min="1540" max="1543" width="10.7109375" style="45" customWidth="1"/>
    <col min="1544" max="1544" width="12.7109375" style="45" customWidth="1"/>
    <col min="1545" max="1545" width="30.7109375" style="45" customWidth="1"/>
    <col min="1546" max="1792" width="9.140625" style="45"/>
    <col min="1793" max="1793" width="30.7109375" style="45" customWidth="1"/>
    <col min="1794" max="1795" width="12.7109375" style="45" customWidth="1"/>
    <col min="1796" max="1799" width="10.7109375" style="45" customWidth="1"/>
    <col min="1800" max="1800" width="12.7109375" style="45" customWidth="1"/>
    <col min="1801" max="1801" width="30.7109375" style="45" customWidth="1"/>
    <col min="1802" max="2048" width="9.140625" style="45"/>
    <col min="2049" max="2049" width="30.7109375" style="45" customWidth="1"/>
    <col min="2050" max="2051" width="12.7109375" style="45" customWidth="1"/>
    <col min="2052" max="2055" width="10.7109375" style="45" customWidth="1"/>
    <col min="2056" max="2056" width="12.7109375" style="45" customWidth="1"/>
    <col min="2057" max="2057" width="30.7109375" style="45" customWidth="1"/>
    <col min="2058" max="2304" width="9.140625" style="45"/>
    <col min="2305" max="2305" width="30.7109375" style="45" customWidth="1"/>
    <col min="2306" max="2307" width="12.7109375" style="45" customWidth="1"/>
    <col min="2308" max="2311" width="10.7109375" style="45" customWidth="1"/>
    <col min="2312" max="2312" width="12.7109375" style="45" customWidth="1"/>
    <col min="2313" max="2313" width="30.7109375" style="45" customWidth="1"/>
    <col min="2314" max="2560" width="9.140625" style="45"/>
    <col min="2561" max="2561" width="30.7109375" style="45" customWidth="1"/>
    <col min="2562" max="2563" width="12.7109375" style="45" customWidth="1"/>
    <col min="2564" max="2567" width="10.7109375" style="45" customWidth="1"/>
    <col min="2568" max="2568" width="12.7109375" style="45" customWidth="1"/>
    <col min="2569" max="2569" width="30.7109375" style="45" customWidth="1"/>
    <col min="2570" max="2816" width="9.140625" style="45"/>
    <col min="2817" max="2817" width="30.7109375" style="45" customWidth="1"/>
    <col min="2818" max="2819" width="12.7109375" style="45" customWidth="1"/>
    <col min="2820" max="2823" width="10.7109375" style="45" customWidth="1"/>
    <col min="2824" max="2824" width="12.7109375" style="45" customWidth="1"/>
    <col min="2825" max="2825" width="30.7109375" style="45" customWidth="1"/>
    <col min="2826" max="3072" width="9.140625" style="45"/>
    <col min="3073" max="3073" width="30.7109375" style="45" customWidth="1"/>
    <col min="3074" max="3075" width="12.7109375" style="45" customWidth="1"/>
    <col min="3076" max="3079" width="10.7109375" style="45" customWidth="1"/>
    <col min="3080" max="3080" width="12.7109375" style="45" customWidth="1"/>
    <col min="3081" max="3081" width="30.7109375" style="45" customWidth="1"/>
    <col min="3082" max="3328" width="9.140625" style="45"/>
    <col min="3329" max="3329" width="30.7109375" style="45" customWidth="1"/>
    <col min="3330" max="3331" width="12.7109375" style="45" customWidth="1"/>
    <col min="3332" max="3335" width="10.7109375" style="45" customWidth="1"/>
    <col min="3336" max="3336" width="12.7109375" style="45" customWidth="1"/>
    <col min="3337" max="3337" width="30.7109375" style="45" customWidth="1"/>
    <col min="3338" max="3584" width="9.140625" style="45"/>
    <col min="3585" max="3585" width="30.7109375" style="45" customWidth="1"/>
    <col min="3586" max="3587" width="12.7109375" style="45" customWidth="1"/>
    <col min="3588" max="3591" width="10.7109375" style="45" customWidth="1"/>
    <col min="3592" max="3592" width="12.7109375" style="45" customWidth="1"/>
    <col min="3593" max="3593" width="30.7109375" style="45" customWidth="1"/>
    <col min="3594" max="3840" width="9.140625" style="45"/>
    <col min="3841" max="3841" width="30.7109375" style="45" customWidth="1"/>
    <col min="3842" max="3843" width="12.7109375" style="45" customWidth="1"/>
    <col min="3844" max="3847" width="10.7109375" style="45" customWidth="1"/>
    <col min="3848" max="3848" width="12.7109375" style="45" customWidth="1"/>
    <col min="3849" max="3849" width="30.7109375" style="45" customWidth="1"/>
    <col min="3850" max="4096" width="9.140625" style="45"/>
    <col min="4097" max="4097" width="30.7109375" style="45" customWidth="1"/>
    <col min="4098" max="4099" width="12.7109375" style="45" customWidth="1"/>
    <col min="4100" max="4103" width="10.7109375" style="45" customWidth="1"/>
    <col min="4104" max="4104" width="12.7109375" style="45" customWidth="1"/>
    <col min="4105" max="4105" width="30.7109375" style="45" customWidth="1"/>
    <col min="4106" max="4352" width="9.140625" style="45"/>
    <col min="4353" max="4353" width="30.7109375" style="45" customWidth="1"/>
    <col min="4354" max="4355" width="12.7109375" style="45" customWidth="1"/>
    <col min="4356" max="4359" width="10.7109375" style="45" customWidth="1"/>
    <col min="4360" max="4360" width="12.7109375" style="45" customWidth="1"/>
    <col min="4361" max="4361" width="30.7109375" style="45" customWidth="1"/>
    <col min="4362" max="4608" width="9.140625" style="45"/>
    <col min="4609" max="4609" width="30.7109375" style="45" customWidth="1"/>
    <col min="4610" max="4611" width="12.7109375" style="45" customWidth="1"/>
    <col min="4612" max="4615" width="10.7109375" style="45" customWidth="1"/>
    <col min="4616" max="4616" width="12.7109375" style="45" customWidth="1"/>
    <col min="4617" max="4617" width="30.7109375" style="45" customWidth="1"/>
    <col min="4618" max="4864" width="9.140625" style="45"/>
    <col min="4865" max="4865" width="30.7109375" style="45" customWidth="1"/>
    <col min="4866" max="4867" width="12.7109375" style="45" customWidth="1"/>
    <col min="4868" max="4871" width="10.7109375" style="45" customWidth="1"/>
    <col min="4872" max="4872" width="12.7109375" style="45" customWidth="1"/>
    <col min="4873" max="4873" width="30.7109375" style="45" customWidth="1"/>
    <col min="4874" max="5120" width="9.140625" style="45"/>
    <col min="5121" max="5121" width="30.7109375" style="45" customWidth="1"/>
    <col min="5122" max="5123" width="12.7109375" style="45" customWidth="1"/>
    <col min="5124" max="5127" width="10.7109375" style="45" customWidth="1"/>
    <col min="5128" max="5128" width="12.7109375" style="45" customWidth="1"/>
    <col min="5129" max="5129" width="30.7109375" style="45" customWidth="1"/>
    <col min="5130" max="5376" width="9.140625" style="45"/>
    <col min="5377" max="5377" width="30.7109375" style="45" customWidth="1"/>
    <col min="5378" max="5379" width="12.7109375" style="45" customWidth="1"/>
    <col min="5380" max="5383" width="10.7109375" style="45" customWidth="1"/>
    <col min="5384" max="5384" width="12.7109375" style="45" customWidth="1"/>
    <col min="5385" max="5385" width="30.7109375" style="45" customWidth="1"/>
    <col min="5386" max="5632" width="9.140625" style="45"/>
    <col min="5633" max="5633" width="30.7109375" style="45" customWidth="1"/>
    <col min="5634" max="5635" width="12.7109375" style="45" customWidth="1"/>
    <col min="5636" max="5639" width="10.7109375" style="45" customWidth="1"/>
    <col min="5640" max="5640" width="12.7109375" style="45" customWidth="1"/>
    <col min="5641" max="5641" width="30.7109375" style="45" customWidth="1"/>
    <col min="5642" max="5888" width="9.140625" style="45"/>
    <col min="5889" max="5889" width="30.7109375" style="45" customWidth="1"/>
    <col min="5890" max="5891" width="12.7109375" style="45" customWidth="1"/>
    <col min="5892" max="5895" width="10.7109375" style="45" customWidth="1"/>
    <col min="5896" max="5896" width="12.7109375" style="45" customWidth="1"/>
    <col min="5897" max="5897" width="30.7109375" style="45" customWidth="1"/>
    <col min="5898" max="6144" width="9.140625" style="45"/>
    <col min="6145" max="6145" width="30.7109375" style="45" customWidth="1"/>
    <col min="6146" max="6147" width="12.7109375" style="45" customWidth="1"/>
    <col min="6148" max="6151" width="10.7109375" style="45" customWidth="1"/>
    <col min="6152" max="6152" width="12.7109375" style="45" customWidth="1"/>
    <col min="6153" max="6153" width="30.7109375" style="45" customWidth="1"/>
    <col min="6154" max="6400" width="9.140625" style="45"/>
    <col min="6401" max="6401" width="30.7109375" style="45" customWidth="1"/>
    <col min="6402" max="6403" width="12.7109375" style="45" customWidth="1"/>
    <col min="6404" max="6407" width="10.7109375" style="45" customWidth="1"/>
    <col min="6408" max="6408" width="12.7109375" style="45" customWidth="1"/>
    <col min="6409" max="6409" width="30.7109375" style="45" customWidth="1"/>
    <col min="6410" max="6656" width="9.140625" style="45"/>
    <col min="6657" max="6657" width="30.7109375" style="45" customWidth="1"/>
    <col min="6658" max="6659" width="12.7109375" style="45" customWidth="1"/>
    <col min="6660" max="6663" width="10.7109375" style="45" customWidth="1"/>
    <col min="6664" max="6664" width="12.7109375" style="45" customWidth="1"/>
    <col min="6665" max="6665" width="30.7109375" style="45" customWidth="1"/>
    <col min="6666" max="6912" width="9.140625" style="45"/>
    <col min="6913" max="6913" width="30.7109375" style="45" customWidth="1"/>
    <col min="6914" max="6915" width="12.7109375" style="45" customWidth="1"/>
    <col min="6916" max="6919" width="10.7109375" style="45" customWidth="1"/>
    <col min="6920" max="6920" width="12.7109375" style="45" customWidth="1"/>
    <col min="6921" max="6921" width="30.7109375" style="45" customWidth="1"/>
    <col min="6922" max="7168" width="9.140625" style="45"/>
    <col min="7169" max="7169" width="30.7109375" style="45" customWidth="1"/>
    <col min="7170" max="7171" width="12.7109375" style="45" customWidth="1"/>
    <col min="7172" max="7175" width="10.7109375" style="45" customWidth="1"/>
    <col min="7176" max="7176" width="12.7109375" style="45" customWidth="1"/>
    <col min="7177" max="7177" width="30.7109375" style="45" customWidth="1"/>
    <col min="7178" max="7424" width="9.140625" style="45"/>
    <col min="7425" max="7425" width="30.7109375" style="45" customWidth="1"/>
    <col min="7426" max="7427" width="12.7109375" style="45" customWidth="1"/>
    <col min="7428" max="7431" width="10.7109375" style="45" customWidth="1"/>
    <col min="7432" max="7432" width="12.7109375" style="45" customWidth="1"/>
    <col min="7433" max="7433" width="30.7109375" style="45" customWidth="1"/>
    <col min="7434" max="7680" width="9.140625" style="45"/>
    <col min="7681" max="7681" width="30.7109375" style="45" customWidth="1"/>
    <col min="7682" max="7683" width="12.7109375" style="45" customWidth="1"/>
    <col min="7684" max="7687" width="10.7109375" style="45" customWidth="1"/>
    <col min="7688" max="7688" width="12.7109375" style="45" customWidth="1"/>
    <col min="7689" max="7689" width="30.7109375" style="45" customWidth="1"/>
    <col min="7690" max="7936" width="9.140625" style="45"/>
    <col min="7937" max="7937" width="30.7109375" style="45" customWidth="1"/>
    <col min="7938" max="7939" width="12.7109375" style="45" customWidth="1"/>
    <col min="7940" max="7943" width="10.7109375" style="45" customWidth="1"/>
    <col min="7944" max="7944" width="12.7109375" style="45" customWidth="1"/>
    <col min="7945" max="7945" width="30.7109375" style="45" customWidth="1"/>
    <col min="7946" max="8192" width="9.140625" style="45"/>
    <col min="8193" max="8193" width="30.7109375" style="45" customWidth="1"/>
    <col min="8194" max="8195" width="12.7109375" style="45" customWidth="1"/>
    <col min="8196" max="8199" width="10.7109375" style="45" customWidth="1"/>
    <col min="8200" max="8200" width="12.7109375" style="45" customWidth="1"/>
    <col min="8201" max="8201" width="30.7109375" style="45" customWidth="1"/>
    <col min="8202" max="8448" width="9.140625" style="45"/>
    <col min="8449" max="8449" width="30.7109375" style="45" customWidth="1"/>
    <col min="8450" max="8451" width="12.7109375" style="45" customWidth="1"/>
    <col min="8452" max="8455" width="10.7109375" style="45" customWidth="1"/>
    <col min="8456" max="8456" width="12.7109375" style="45" customWidth="1"/>
    <col min="8457" max="8457" width="30.7109375" style="45" customWidth="1"/>
    <col min="8458" max="8704" width="9.140625" style="45"/>
    <col min="8705" max="8705" width="30.7109375" style="45" customWidth="1"/>
    <col min="8706" max="8707" width="12.7109375" style="45" customWidth="1"/>
    <col min="8708" max="8711" width="10.7109375" style="45" customWidth="1"/>
    <col min="8712" max="8712" width="12.7109375" style="45" customWidth="1"/>
    <col min="8713" max="8713" width="30.7109375" style="45" customWidth="1"/>
    <col min="8714" max="8960" width="9.140625" style="45"/>
    <col min="8961" max="8961" width="30.7109375" style="45" customWidth="1"/>
    <col min="8962" max="8963" width="12.7109375" style="45" customWidth="1"/>
    <col min="8964" max="8967" width="10.7109375" style="45" customWidth="1"/>
    <col min="8968" max="8968" width="12.7109375" style="45" customWidth="1"/>
    <col min="8969" max="8969" width="30.7109375" style="45" customWidth="1"/>
    <col min="8970" max="9216" width="9.140625" style="45"/>
    <col min="9217" max="9217" width="30.7109375" style="45" customWidth="1"/>
    <col min="9218" max="9219" width="12.7109375" style="45" customWidth="1"/>
    <col min="9220" max="9223" width="10.7109375" style="45" customWidth="1"/>
    <col min="9224" max="9224" width="12.7109375" style="45" customWidth="1"/>
    <col min="9225" max="9225" width="30.7109375" style="45" customWidth="1"/>
    <col min="9226" max="9472" width="9.140625" style="45"/>
    <col min="9473" max="9473" width="30.7109375" style="45" customWidth="1"/>
    <col min="9474" max="9475" width="12.7109375" style="45" customWidth="1"/>
    <col min="9476" max="9479" width="10.7109375" style="45" customWidth="1"/>
    <col min="9480" max="9480" width="12.7109375" style="45" customWidth="1"/>
    <col min="9481" max="9481" width="30.7109375" style="45" customWidth="1"/>
    <col min="9482" max="9728" width="9.140625" style="45"/>
    <col min="9729" max="9729" width="30.7109375" style="45" customWidth="1"/>
    <col min="9730" max="9731" width="12.7109375" style="45" customWidth="1"/>
    <col min="9732" max="9735" width="10.7109375" style="45" customWidth="1"/>
    <col min="9736" max="9736" width="12.7109375" style="45" customWidth="1"/>
    <col min="9737" max="9737" width="30.7109375" style="45" customWidth="1"/>
    <col min="9738" max="9984" width="9.140625" style="45"/>
    <col min="9985" max="9985" width="30.7109375" style="45" customWidth="1"/>
    <col min="9986" max="9987" width="12.7109375" style="45" customWidth="1"/>
    <col min="9988" max="9991" width="10.7109375" style="45" customWidth="1"/>
    <col min="9992" max="9992" width="12.7109375" style="45" customWidth="1"/>
    <col min="9993" max="9993" width="30.7109375" style="45" customWidth="1"/>
    <col min="9994" max="10240" width="9.140625" style="45"/>
    <col min="10241" max="10241" width="30.7109375" style="45" customWidth="1"/>
    <col min="10242" max="10243" width="12.7109375" style="45" customWidth="1"/>
    <col min="10244" max="10247" width="10.7109375" style="45" customWidth="1"/>
    <col min="10248" max="10248" width="12.7109375" style="45" customWidth="1"/>
    <col min="10249" max="10249" width="30.7109375" style="45" customWidth="1"/>
    <col min="10250" max="10496" width="9.140625" style="45"/>
    <col min="10497" max="10497" width="30.7109375" style="45" customWidth="1"/>
    <col min="10498" max="10499" width="12.7109375" style="45" customWidth="1"/>
    <col min="10500" max="10503" width="10.7109375" style="45" customWidth="1"/>
    <col min="10504" max="10504" width="12.7109375" style="45" customWidth="1"/>
    <col min="10505" max="10505" width="30.7109375" style="45" customWidth="1"/>
    <col min="10506" max="10752" width="9.140625" style="45"/>
    <col min="10753" max="10753" width="30.7109375" style="45" customWidth="1"/>
    <col min="10754" max="10755" width="12.7109375" style="45" customWidth="1"/>
    <col min="10756" max="10759" width="10.7109375" style="45" customWidth="1"/>
    <col min="10760" max="10760" width="12.7109375" style="45" customWidth="1"/>
    <col min="10761" max="10761" width="30.7109375" style="45" customWidth="1"/>
    <col min="10762" max="11008" width="9.140625" style="45"/>
    <col min="11009" max="11009" width="30.7109375" style="45" customWidth="1"/>
    <col min="11010" max="11011" width="12.7109375" style="45" customWidth="1"/>
    <col min="11012" max="11015" width="10.7109375" style="45" customWidth="1"/>
    <col min="11016" max="11016" width="12.7109375" style="45" customWidth="1"/>
    <col min="11017" max="11017" width="30.7109375" style="45" customWidth="1"/>
    <col min="11018" max="11264" width="9.140625" style="45"/>
    <col min="11265" max="11265" width="30.7109375" style="45" customWidth="1"/>
    <col min="11266" max="11267" width="12.7109375" style="45" customWidth="1"/>
    <col min="11268" max="11271" width="10.7109375" style="45" customWidth="1"/>
    <col min="11272" max="11272" width="12.7109375" style="45" customWidth="1"/>
    <col min="11273" max="11273" width="30.7109375" style="45" customWidth="1"/>
    <col min="11274" max="11520" width="9.140625" style="45"/>
    <col min="11521" max="11521" width="30.7109375" style="45" customWidth="1"/>
    <col min="11522" max="11523" width="12.7109375" style="45" customWidth="1"/>
    <col min="11524" max="11527" width="10.7109375" style="45" customWidth="1"/>
    <col min="11528" max="11528" width="12.7109375" style="45" customWidth="1"/>
    <col min="11529" max="11529" width="30.7109375" style="45" customWidth="1"/>
    <col min="11530" max="11776" width="9.140625" style="45"/>
    <col min="11777" max="11777" width="30.7109375" style="45" customWidth="1"/>
    <col min="11778" max="11779" width="12.7109375" style="45" customWidth="1"/>
    <col min="11780" max="11783" width="10.7109375" style="45" customWidth="1"/>
    <col min="11784" max="11784" width="12.7109375" style="45" customWidth="1"/>
    <col min="11785" max="11785" width="30.7109375" style="45" customWidth="1"/>
    <col min="11786" max="12032" width="9.140625" style="45"/>
    <col min="12033" max="12033" width="30.7109375" style="45" customWidth="1"/>
    <col min="12034" max="12035" width="12.7109375" style="45" customWidth="1"/>
    <col min="12036" max="12039" width="10.7109375" style="45" customWidth="1"/>
    <col min="12040" max="12040" width="12.7109375" style="45" customWidth="1"/>
    <col min="12041" max="12041" width="30.7109375" style="45" customWidth="1"/>
    <col min="12042" max="12288" width="9.140625" style="45"/>
    <col min="12289" max="12289" width="30.7109375" style="45" customWidth="1"/>
    <col min="12290" max="12291" width="12.7109375" style="45" customWidth="1"/>
    <col min="12292" max="12295" width="10.7109375" style="45" customWidth="1"/>
    <col min="12296" max="12296" width="12.7109375" style="45" customWidth="1"/>
    <col min="12297" max="12297" width="30.7109375" style="45" customWidth="1"/>
    <col min="12298" max="12544" width="9.140625" style="45"/>
    <col min="12545" max="12545" width="30.7109375" style="45" customWidth="1"/>
    <col min="12546" max="12547" width="12.7109375" style="45" customWidth="1"/>
    <col min="12548" max="12551" width="10.7109375" style="45" customWidth="1"/>
    <col min="12552" max="12552" width="12.7109375" style="45" customWidth="1"/>
    <col min="12553" max="12553" width="30.7109375" style="45" customWidth="1"/>
    <col min="12554" max="12800" width="9.140625" style="45"/>
    <col min="12801" max="12801" width="30.7109375" style="45" customWidth="1"/>
    <col min="12802" max="12803" width="12.7109375" style="45" customWidth="1"/>
    <col min="12804" max="12807" width="10.7109375" style="45" customWidth="1"/>
    <col min="12808" max="12808" width="12.7109375" style="45" customWidth="1"/>
    <col min="12809" max="12809" width="30.7109375" style="45" customWidth="1"/>
    <col min="12810" max="13056" width="9.140625" style="45"/>
    <col min="13057" max="13057" width="30.7109375" style="45" customWidth="1"/>
    <col min="13058" max="13059" width="12.7109375" style="45" customWidth="1"/>
    <col min="13060" max="13063" width="10.7109375" style="45" customWidth="1"/>
    <col min="13064" max="13064" width="12.7109375" style="45" customWidth="1"/>
    <col min="13065" max="13065" width="30.7109375" style="45" customWidth="1"/>
    <col min="13066" max="13312" width="9.140625" style="45"/>
    <col min="13313" max="13313" width="30.7109375" style="45" customWidth="1"/>
    <col min="13314" max="13315" width="12.7109375" style="45" customWidth="1"/>
    <col min="13316" max="13319" width="10.7109375" style="45" customWidth="1"/>
    <col min="13320" max="13320" width="12.7109375" style="45" customWidth="1"/>
    <col min="13321" max="13321" width="30.7109375" style="45" customWidth="1"/>
    <col min="13322" max="13568" width="9.140625" style="45"/>
    <col min="13569" max="13569" width="30.7109375" style="45" customWidth="1"/>
    <col min="13570" max="13571" width="12.7109375" style="45" customWidth="1"/>
    <col min="13572" max="13575" width="10.7109375" style="45" customWidth="1"/>
    <col min="13576" max="13576" width="12.7109375" style="45" customWidth="1"/>
    <col min="13577" max="13577" width="30.7109375" style="45" customWidth="1"/>
    <col min="13578" max="13824" width="9.140625" style="45"/>
    <col min="13825" max="13825" width="30.7109375" style="45" customWidth="1"/>
    <col min="13826" max="13827" width="12.7109375" style="45" customWidth="1"/>
    <col min="13828" max="13831" width="10.7109375" style="45" customWidth="1"/>
    <col min="13832" max="13832" width="12.7109375" style="45" customWidth="1"/>
    <col min="13833" max="13833" width="30.7109375" style="45" customWidth="1"/>
    <col min="13834" max="14080" width="9.140625" style="45"/>
    <col min="14081" max="14081" width="30.7109375" style="45" customWidth="1"/>
    <col min="14082" max="14083" width="12.7109375" style="45" customWidth="1"/>
    <col min="14084" max="14087" width="10.7109375" style="45" customWidth="1"/>
    <col min="14088" max="14088" width="12.7109375" style="45" customWidth="1"/>
    <col min="14089" max="14089" width="30.7109375" style="45" customWidth="1"/>
    <col min="14090" max="14336" width="9.140625" style="45"/>
    <col min="14337" max="14337" width="30.7109375" style="45" customWidth="1"/>
    <col min="14338" max="14339" width="12.7109375" style="45" customWidth="1"/>
    <col min="14340" max="14343" width="10.7109375" style="45" customWidth="1"/>
    <col min="14344" max="14344" width="12.7109375" style="45" customWidth="1"/>
    <col min="14345" max="14345" width="30.7109375" style="45" customWidth="1"/>
    <col min="14346" max="14592" width="9.140625" style="45"/>
    <col min="14593" max="14593" width="30.7109375" style="45" customWidth="1"/>
    <col min="14594" max="14595" width="12.7109375" style="45" customWidth="1"/>
    <col min="14596" max="14599" width="10.7109375" style="45" customWidth="1"/>
    <col min="14600" max="14600" width="12.7109375" style="45" customWidth="1"/>
    <col min="14601" max="14601" width="30.7109375" style="45" customWidth="1"/>
    <col min="14602" max="14848" width="9.140625" style="45"/>
    <col min="14849" max="14849" width="30.7109375" style="45" customWidth="1"/>
    <col min="14850" max="14851" width="12.7109375" style="45" customWidth="1"/>
    <col min="14852" max="14855" width="10.7109375" style="45" customWidth="1"/>
    <col min="14856" max="14856" width="12.7109375" style="45" customWidth="1"/>
    <col min="14857" max="14857" width="30.7109375" style="45" customWidth="1"/>
    <col min="14858" max="15104" width="9.140625" style="45"/>
    <col min="15105" max="15105" width="30.7109375" style="45" customWidth="1"/>
    <col min="15106" max="15107" width="12.7109375" style="45" customWidth="1"/>
    <col min="15108" max="15111" width="10.7109375" style="45" customWidth="1"/>
    <col min="15112" max="15112" width="12.7109375" style="45" customWidth="1"/>
    <col min="15113" max="15113" width="30.7109375" style="45" customWidth="1"/>
    <col min="15114" max="15360" width="9.140625" style="45"/>
    <col min="15361" max="15361" width="30.7109375" style="45" customWidth="1"/>
    <col min="15362" max="15363" width="12.7109375" style="45" customWidth="1"/>
    <col min="15364" max="15367" width="10.7109375" style="45" customWidth="1"/>
    <col min="15368" max="15368" width="12.7109375" style="45" customWidth="1"/>
    <col min="15369" max="15369" width="30.7109375" style="45" customWidth="1"/>
    <col min="15370" max="15616" width="9.140625" style="45"/>
    <col min="15617" max="15617" width="30.7109375" style="45" customWidth="1"/>
    <col min="15618" max="15619" width="12.7109375" style="45" customWidth="1"/>
    <col min="15620" max="15623" width="10.7109375" style="45" customWidth="1"/>
    <col min="15624" max="15624" width="12.7109375" style="45" customWidth="1"/>
    <col min="15625" max="15625" width="30.7109375" style="45" customWidth="1"/>
    <col min="15626" max="15872" width="9.140625" style="45"/>
    <col min="15873" max="15873" width="30.7109375" style="45" customWidth="1"/>
    <col min="15874" max="15875" width="12.7109375" style="45" customWidth="1"/>
    <col min="15876" max="15879" width="10.7109375" style="45" customWidth="1"/>
    <col min="15880" max="15880" width="12.7109375" style="45" customWidth="1"/>
    <col min="15881" max="15881" width="30.7109375" style="45" customWidth="1"/>
    <col min="15882" max="16128" width="9.140625" style="45"/>
    <col min="16129" max="16129" width="30.7109375" style="45" customWidth="1"/>
    <col min="16130" max="16131" width="12.7109375" style="45" customWidth="1"/>
    <col min="16132" max="16135" width="10.7109375" style="45" customWidth="1"/>
    <col min="16136" max="16136" width="12.7109375" style="45" customWidth="1"/>
    <col min="16137" max="16137" width="30.7109375" style="45" customWidth="1"/>
    <col min="16138" max="16384" width="9.140625" style="45"/>
  </cols>
  <sheetData>
    <row r="1" spans="1:9" s="111" customFormat="1" ht="45.75" customHeight="1" x14ac:dyDescent="0.2">
      <c r="A1" s="1241" t="s">
        <v>765</v>
      </c>
      <c r="B1" s="1242"/>
      <c r="C1" s="1242"/>
      <c r="D1" s="1242"/>
      <c r="E1" s="1242"/>
      <c r="F1" s="1242"/>
      <c r="G1" s="1242"/>
      <c r="H1" s="1242"/>
      <c r="I1" s="1242"/>
    </row>
    <row r="2" spans="1:9" s="76" customFormat="1" ht="33" customHeight="1" x14ac:dyDescent="0.2">
      <c r="A2" s="1243" t="s">
        <v>773</v>
      </c>
      <c r="B2" s="1243"/>
      <c r="C2" s="1243"/>
      <c r="D2" s="1243"/>
      <c r="E2" s="1243"/>
      <c r="F2" s="1243"/>
      <c r="G2" s="1243"/>
      <c r="H2" s="1243"/>
      <c r="I2" s="1243"/>
    </row>
    <row r="3" spans="1:9" s="76" customFormat="1" ht="15.75" x14ac:dyDescent="0.2">
      <c r="A3" s="1244" t="s">
        <v>1247</v>
      </c>
      <c r="B3" s="1244"/>
      <c r="C3" s="1244"/>
      <c r="D3" s="1244"/>
      <c r="E3" s="1244"/>
      <c r="F3" s="1244"/>
      <c r="G3" s="1244"/>
      <c r="H3" s="1244"/>
      <c r="I3" s="1244"/>
    </row>
    <row r="4" spans="1:9" s="1000" customFormat="1" ht="27.75" customHeight="1" x14ac:dyDescent="0.25">
      <c r="A4" s="1001" t="s">
        <v>120</v>
      </c>
      <c r="B4" s="1002"/>
      <c r="C4" s="1002"/>
      <c r="D4" s="1002"/>
      <c r="E4" s="1002"/>
      <c r="F4" s="1002"/>
      <c r="G4" s="1002"/>
      <c r="H4" s="1002"/>
      <c r="I4" s="1003" t="s">
        <v>38</v>
      </c>
    </row>
    <row r="5" spans="1:9" s="5" customFormat="1" ht="57" customHeight="1" x14ac:dyDescent="0.2">
      <c r="A5" s="1245" t="s">
        <v>772</v>
      </c>
      <c r="B5" s="1246"/>
      <c r="C5" s="669">
        <v>2018</v>
      </c>
      <c r="D5" s="669">
        <v>2017</v>
      </c>
      <c r="E5" s="669">
        <v>2016</v>
      </c>
      <c r="F5" s="669">
        <v>2015</v>
      </c>
      <c r="G5" s="669">
        <v>2014</v>
      </c>
      <c r="H5" s="1247" t="s">
        <v>121</v>
      </c>
      <c r="I5" s="1248"/>
    </row>
    <row r="6" spans="1:9" ht="24.95" customHeight="1" thickBot="1" x14ac:dyDescent="0.25">
      <c r="A6" s="1255" t="s">
        <v>768</v>
      </c>
      <c r="B6" s="646" t="s">
        <v>122</v>
      </c>
      <c r="C6" s="647">
        <v>81.658372233581517</v>
      </c>
      <c r="D6" s="647">
        <v>86.3</v>
      </c>
      <c r="E6" s="647">
        <v>88.21</v>
      </c>
      <c r="F6" s="647">
        <v>93.85</v>
      </c>
      <c r="G6" s="647">
        <v>94.87</v>
      </c>
      <c r="H6" s="648" t="s">
        <v>123</v>
      </c>
      <c r="I6" s="1258" t="s">
        <v>124</v>
      </c>
    </row>
    <row r="7" spans="1:9" ht="24.95" customHeight="1" thickBot="1" x14ac:dyDescent="0.25">
      <c r="A7" s="1256"/>
      <c r="B7" s="649" t="s">
        <v>125</v>
      </c>
      <c r="C7" s="650">
        <v>56.637772770893314</v>
      </c>
      <c r="D7" s="650">
        <v>59.4</v>
      </c>
      <c r="E7" s="650">
        <v>60.12</v>
      </c>
      <c r="F7" s="650">
        <v>63.4</v>
      </c>
      <c r="G7" s="650">
        <v>64.62</v>
      </c>
      <c r="H7" s="651" t="s">
        <v>126</v>
      </c>
      <c r="I7" s="1259"/>
    </row>
    <row r="8" spans="1:9" ht="24.95" customHeight="1" thickBot="1" x14ac:dyDescent="0.25">
      <c r="A8" s="1257"/>
      <c r="B8" s="649" t="s">
        <v>47</v>
      </c>
      <c r="C8" s="652">
        <v>60.856179604756797</v>
      </c>
      <c r="D8" s="662">
        <v>64.099999999999994</v>
      </c>
      <c r="E8" s="662">
        <v>65.17</v>
      </c>
      <c r="F8" s="652">
        <v>69.180000000000007</v>
      </c>
      <c r="G8" s="652">
        <v>70.48</v>
      </c>
      <c r="H8" s="651" t="s">
        <v>48</v>
      </c>
      <c r="I8" s="1260"/>
    </row>
    <row r="9" spans="1:9" ht="24.95" customHeight="1" thickTop="1" thickBot="1" x14ac:dyDescent="0.25">
      <c r="A9" s="1249" t="s">
        <v>769</v>
      </c>
      <c r="B9" s="653" t="s">
        <v>122</v>
      </c>
      <c r="C9" s="654">
        <v>2.7894479963568579</v>
      </c>
      <c r="D9" s="654">
        <v>2.94</v>
      </c>
      <c r="E9" s="654">
        <v>2.99</v>
      </c>
      <c r="F9" s="654">
        <v>3.2</v>
      </c>
      <c r="G9" s="654">
        <v>3.2</v>
      </c>
      <c r="H9" s="655" t="s">
        <v>123</v>
      </c>
      <c r="I9" s="1252" t="s">
        <v>127</v>
      </c>
    </row>
    <row r="10" spans="1:9" ht="24.95" customHeight="1" thickBot="1" x14ac:dyDescent="0.25">
      <c r="A10" s="1250"/>
      <c r="B10" s="656" t="s">
        <v>125</v>
      </c>
      <c r="C10" s="654">
        <v>1.6333990231398234</v>
      </c>
      <c r="D10" s="654">
        <v>1.68</v>
      </c>
      <c r="E10" s="654">
        <v>1.69</v>
      </c>
      <c r="F10" s="654">
        <v>1.8</v>
      </c>
      <c r="G10" s="654">
        <v>1.82</v>
      </c>
      <c r="H10" s="657" t="s">
        <v>126</v>
      </c>
      <c r="I10" s="1253"/>
    </row>
    <row r="11" spans="1:9" ht="24.95" customHeight="1" thickBot="1" x14ac:dyDescent="0.25">
      <c r="A11" s="1261"/>
      <c r="B11" s="656" t="s">
        <v>47</v>
      </c>
      <c r="C11" s="659">
        <v>1.7548494701894779</v>
      </c>
      <c r="D11" s="658">
        <v>1.83</v>
      </c>
      <c r="E11" s="658">
        <v>1.85</v>
      </c>
      <c r="F11" s="659">
        <v>2</v>
      </c>
      <c r="G11" s="659">
        <v>2</v>
      </c>
      <c r="H11" s="657" t="s">
        <v>48</v>
      </c>
      <c r="I11" s="1262"/>
    </row>
    <row r="12" spans="1:9" ht="24.95" customHeight="1" thickTop="1" thickBot="1" x14ac:dyDescent="0.25">
      <c r="A12" s="1263" t="s">
        <v>770</v>
      </c>
      <c r="B12" s="660" t="s">
        <v>122</v>
      </c>
      <c r="C12" s="650">
        <v>1.375823092442864</v>
      </c>
      <c r="D12" s="650">
        <v>1.42</v>
      </c>
      <c r="E12" s="650">
        <v>1.47</v>
      </c>
      <c r="F12" s="650">
        <v>1.6</v>
      </c>
      <c r="G12" s="650">
        <v>1.6</v>
      </c>
      <c r="H12" s="661" t="s">
        <v>123</v>
      </c>
      <c r="I12" s="1266" t="s">
        <v>128</v>
      </c>
    </row>
    <row r="13" spans="1:9" ht="24.95" customHeight="1" thickBot="1" x14ac:dyDescent="0.25">
      <c r="A13" s="1264"/>
      <c r="B13" s="649" t="s">
        <v>125</v>
      </c>
      <c r="C13" s="650">
        <v>0.8038548325175241</v>
      </c>
      <c r="D13" s="650">
        <v>0.82</v>
      </c>
      <c r="E13" s="650">
        <v>0.84</v>
      </c>
      <c r="F13" s="650">
        <v>0.86</v>
      </c>
      <c r="G13" s="650">
        <v>0.89</v>
      </c>
      <c r="H13" s="651" t="s">
        <v>126</v>
      </c>
      <c r="I13" s="1267"/>
    </row>
    <row r="14" spans="1:9" ht="24.95" customHeight="1" thickBot="1" x14ac:dyDescent="0.25">
      <c r="A14" s="1265"/>
      <c r="B14" s="649" t="s">
        <v>47</v>
      </c>
      <c r="C14" s="652">
        <v>0.86474398338466907</v>
      </c>
      <c r="D14" s="662">
        <v>0.89</v>
      </c>
      <c r="E14" s="662">
        <v>0.92</v>
      </c>
      <c r="F14" s="652">
        <v>1</v>
      </c>
      <c r="G14" s="652">
        <v>1.2</v>
      </c>
      <c r="H14" s="651" t="s">
        <v>48</v>
      </c>
      <c r="I14" s="1268"/>
    </row>
    <row r="15" spans="1:9" ht="24.95" customHeight="1" thickTop="1" thickBot="1" x14ac:dyDescent="0.25">
      <c r="A15" s="1249" t="s">
        <v>771</v>
      </c>
      <c r="B15" s="653" t="s">
        <v>122</v>
      </c>
      <c r="C15" s="654">
        <v>31.862067160693666</v>
      </c>
      <c r="D15" s="654">
        <v>31.76</v>
      </c>
      <c r="E15" s="654">
        <v>31.64</v>
      </c>
      <c r="F15" s="654">
        <v>31.7</v>
      </c>
      <c r="G15" s="654">
        <v>31.4</v>
      </c>
      <c r="H15" s="655" t="s">
        <v>123</v>
      </c>
      <c r="I15" s="1252" t="s">
        <v>129</v>
      </c>
    </row>
    <row r="16" spans="1:9" ht="24.95" customHeight="1" thickBot="1" x14ac:dyDescent="0.25">
      <c r="A16" s="1250"/>
      <c r="B16" s="656" t="s">
        <v>125</v>
      </c>
      <c r="C16" s="654">
        <v>29.655262261799933</v>
      </c>
      <c r="D16" s="654">
        <v>29.8</v>
      </c>
      <c r="E16" s="654">
        <v>29.8</v>
      </c>
      <c r="F16" s="654">
        <v>30.05</v>
      </c>
      <c r="G16" s="654">
        <v>29.7</v>
      </c>
      <c r="H16" s="657" t="s">
        <v>126</v>
      </c>
      <c r="I16" s="1253"/>
    </row>
    <row r="17" spans="1:9" ht="24.95" customHeight="1" x14ac:dyDescent="0.2">
      <c r="A17" s="1251"/>
      <c r="B17" s="663" t="s">
        <v>47</v>
      </c>
      <c r="C17" s="665">
        <v>30.200708990837629</v>
      </c>
      <c r="D17" s="664">
        <v>30.31</v>
      </c>
      <c r="E17" s="664">
        <v>30.28</v>
      </c>
      <c r="F17" s="665">
        <v>30.5</v>
      </c>
      <c r="G17" s="665">
        <v>30.1</v>
      </c>
      <c r="H17" s="666" t="s">
        <v>48</v>
      </c>
      <c r="I17" s="1254"/>
    </row>
  </sheetData>
  <mergeCells count="13">
    <mergeCell ref="A15:A17"/>
    <mergeCell ref="I15:I17"/>
    <mergeCell ref="A6:A8"/>
    <mergeCell ref="I6:I8"/>
    <mergeCell ref="A9:A11"/>
    <mergeCell ref="I9:I11"/>
    <mergeCell ref="A12:A14"/>
    <mergeCell ref="I12:I14"/>
    <mergeCell ref="A1:I1"/>
    <mergeCell ref="A2:I2"/>
    <mergeCell ref="A3:I3"/>
    <mergeCell ref="A5:B5"/>
    <mergeCell ref="H5:I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M35"/>
  <sheetViews>
    <sheetView view="pageBreakPreview" zoomScaleNormal="100" zoomScaleSheetLayoutView="100" workbookViewId="0">
      <selection activeCell="G23" sqref="G23"/>
    </sheetView>
  </sheetViews>
  <sheetFormatPr defaultRowHeight="15.75" x14ac:dyDescent="0.2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9"/>
    <col min="256" max="256" width="22.7109375" style="9" customWidth="1"/>
    <col min="257" max="257" width="11.28515625" style="9" customWidth="1"/>
    <col min="258" max="265" width="8.7109375" style="9" customWidth="1"/>
    <col min="266" max="266" width="22.7109375" style="9" customWidth="1"/>
    <col min="267" max="511" width="9.140625" style="9"/>
    <col min="512" max="512" width="22.7109375" style="9" customWidth="1"/>
    <col min="513" max="513" width="11.28515625" style="9" customWidth="1"/>
    <col min="514" max="521" width="8.7109375" style="9" customWidth="1"/>
    <col min="522" max="522" width="22.7109375" style="9" customWidth="1"/>
    <col min="523" max="767" width="9.140625" style="9"/>
    <col min="768" max="768" width="22.7109375" style="9" customWidth="1"/>
    <col min="769" max="769" width="11.28515625" style="9" customWidth="1"/>
    <col min="770" max="777" width="8.7109375" style="9" customWidth="1"/>
    <col min="778" max="778" width="22.7109375" style="9" customWidth="1"/>
    <col min="779" max="1023" width="9.140625" style="9"/>
    <col min="1024" max="1024" width="22.7109375" style="9" customWidth="1"/>
    <col min="1025" max="1025" width="11.28515625" style="9" customWidth="1"/>
    <col min="1026" max="1033" width="8.7109375" style="9" customWidth="1"/>
    <col min="1034" max="1034" width="22.7109375" style="9" customWidth="1"/>
    <col min="1035" max="1279" width="9.140625" style="9"/>
    <col min="1280" max="1280" width="22.7109375" style="9" customWidth="1"/>
    <col min="1281" max="1281" width="11.28515625" style="9" customWidth="1"/>
    <col min="1282" max="1289" width="8.7109375" style="9" customWidth="1"/>
    <col min="1290" max="1290" width="22.7109375" style="9" customWidth="1"/>
    <col min="1291" max="1535" width="9.140625" style="9"/>
    <col min="1536" max="1536" width="22.7109375" style="9" customWidth="1"/>
    <col min="1537" max="1537" width="11.28515625" style="9" customWidth="1"/>
    <col min="1538" max="1545" width="8.7109375" style="9" customWidth="1"/>
    <col min="1546" max="1546" width="22.7109375" style="9" customWidth="1"/>
    <col min="1547" max="1791" width="9.140625" style="9"/>
    <col min="1792" max="1792" width="22.7109375" style="9" customWidth="1"/>
    <col min="1793" max="1793" width="11.28515625" style="9" customWidth="1"/>
    <col min="1794" max="1801" width="8.7109375" style="9" customWidth="1"/>
    <col min="1802" max="1802" width="22.7109375" style="9" customWidth="1"/>
    <col min="1803" max="2047" width="9.140625" style="9"/>
    <col min="2048" max="2048" width="22.7109375" style="9" customWidth="1"/>
    <col min="2049" max="2049" width="11.28515625" style="9" customWidth="1"/>
    <col min="2050" max="2057" width="8.7109375" style="9" customWidth="1"/>
    <col min="2058" max="2058" width="22.7109375" style="9" customWidth="1"/>
    <col min="2059" max="2303" width="9.140625" style="9"/>
    <col min="2304" max="2304" width="22.7109375" style="9" customWidth="1"/>
    <col min="2305" max="2305" width="11.28515625" style="9" customWidth="1"/>
    <col min="2306" max="2313" width="8.7109375" style="9" customWidth="1"/>
    <col min="2314" max="2314" width="22.7109375" style="9" customWidth="1"/>
    <col min="2315" max="2559" width="9.140625" style="9"/>
    <col min="2560" max="2560" width="22.7109375" style="9" customWidth="1"/>
    <col min="2561" max="2561" width="11.28515625" style="9" customWidth="1"/>
    <col min="2562" max="2569" width="8.7109375" style="9" customWidth="1"/>
    <col min="2570" max="2570" width="22.7109375" style="9" customWidth="1"/>
    <col min="2571" max="2815" width="9.140625" style="9"/>
    <col min="2816" max="2816" width="22.7109375" style="9" customWidth="1"/>
    <col min="2817" max="2817" width="11.28515625" style="9" customWidth="1"/>
    <col min="2818" max="2825" width="8.7109375" style="9" customWidth="1"/>
    <col min="2826" max="2826" width="22.7109375" style="9" customWidth="1"/>
    <col min="2827" max="3071" width="9.140625" style="9"/>
    <col min="3072" max="3072" width="22.7109375" style="9" customWidth="1"/>
    <col min="3073" max="3073" width="11.28515625" style="9" customWidth="1"/>
    <col min="3074" max="3081" width="8.7109375" style="9" customWidth="1"/>
    <col min="3082" max="3082" width="22.7109375" style="9" customWidth="1"/>
    <col min="3083" max="3327" width="9.140625" style="9"/>
    <col min="3328" max="3328" width="22.7109375" style="9" customWidth="1"/>
    <col min="3329" max="3329" width="11.28515625" style="9" customWidth="1"/>
    <col min="3330" max="3337" width="8.7109375" style="9" customWidth="1"/>
    <col min="3338" max="3338" width="22.7109375" style="9" customWidth="1"/>
    <col min="3339" max="3583" width="9.140625" style="9"/>
    <col min="3584" max="3584" width="22.7109375" style="9" customWidth="1"/>
    <col min="3585" max="3585" width="11.28515625" style="9" customWidth="1"/>
    <col min="3586" max="3593" width="8.7109375" style="9" customWidth="1"/>
    <col min="3594" max="3594" width="22.7109375" style="9" customWidth="1"/>
    <col min="3595" max="3839" width="9.140625" style="9"/>
    <col min="3840" max="3840" width="22.7109375" style="9" customWidth="1"/>
    <col min="3841" max="3841" width="11.28515625" style="9" customWidth="1"/>
    <col min="3842" max="3849" width="8.7109375" style="9" customWidth="1"/>
    <col min="3850" max="3850" width="22.7109375" style="9" customWidth="1"/>
    <col min="3851" max="4095" width="9.140625" style="9"/>
    <col min="4096" max="4096" width="22.7109375" style="9" customWidth="1"/>
    <col min="4097" max="4097" width="11.28515625" style="9" customWidth="1"/>
    <col min="4098" max="4105" width="8.7109375" style="9" customWidth="1"/>
    <col min="4106" max="4106" width="22.7109375" style="9" customWidth="1"/>
    <col min="4107" max="4351" width="9.140625" style="9"/>
    <col min="4352" max="4352" width="22.7109375" style="9" customWidth="1"/>
    <col min="4353" max="4353" width="11.28515625" style="9" customWidth="1"/>
    <col min="4354" max="4361" width="8.7109375" style="9" customWidth="1"/>
    <col min="4362" max="4362" width="22.7109375" style="9" customWidth="1"/>
    <col min="4363" max="4607" width="9.140625" style="9"/>
    <col min="4608" max="4608" width="22.7109375" style="9" customWidth="1"/>
    <col min="4609" max="4609" width="11.28515625" style="9" customWidth="1"/>
    <col min="4610" max="4617" width="8.7109375" style="9" customWidth="1"/>
    <col min="4618" max="4618" width="22.7109375" style="9" customWidth="1"/>
    <col min="4619" max="4863" width="9.140625" style="9"/>
    <col min="4864" max="4864" width="22.7109375" style="9" customWidth="1"/>
    <col min="4865" max="4865" width="11.28515625" style="9" customWidth="1"/>
    <col min="4866" max="4873" width="8.7109375" style="9" customWidth="1"/>
    <col min="4874" max="4874" width="22.7109375" style="9" customWidth="1"/>
    <col min="4875" max="5119" width="9.140625" style="9"/>
    <col min="5120" max="5120" width="22.7109375" style="9" customWidth="1"/>
    <col min="5121" max="5121" width="11.28515625" style="9" customWidth="1"/>
    <col min="5122" max="5129" width="8.7109375" style="9" customWidth="1"/>
    <col min="5130" max="5130" width="22.7109375" style="9" customWidth="1"/>
    <col min="5131" max="5375" width="9.140625" style="9"/>
    <col min="5376" max="5376" width="22.7109375" style="9" customWidth="1"/>
    <col min="5377" max="5377" width="11.28515625" style="9" customWidth="1"/>
    <col min="5378" max="5385" width="8.7109375" style="9" customWidth="1"/>
    <col min="5386" max="5386" width="22.7109375" style="9" customWidth="1"/>
    <col min="5387" max="5631" width="9.140625" style="9"/>
    <col min="5632" max="5632" width="22.7109375" style="9" customWidth="1"/>
    <col min="5633" max="5633" width="11.28515625" style="9" customWidth="1"/>
    <col min="5634" max="5641" width="8.7109375" style="9" customWidth="1"/>
    <col min="5642" max="5642" width="22.7109375" style="9" customWidth="1"/>
    <col min="5643" max="5887" width="9.140625" style="9"/>
    <col min="5888" max="5888" width="22.7109375" style="9" customWidth="1"/>
    <col min="5889" max="5889" width="11.28515625" style="9" customWidth="1"/>
    <col min="5890" max="5897" width="8.7109375" style="9" customWidth="1"/>
    <col min="5898" max="5898" width="22.7109375" style="9" customWidth="1"/>
    <col min="5899" max="6143" width="9.140625" style="9"/>
    <col min="6144" max="6144" width="22.7109375" style="9" customWidth="1"/>
    <col min="6145" max="6145" width="11.28515625" style="9" customWidth="1"/>
    <col min="6146" max="6153" width="8.7109375" style="9" customWidth="1"/>
    <col min="6154" max="6154" width="22.7109375" style="9" customWidth="1"/>
    <col min="6155" max="6399" width="9.140625" style="9"/>
    <col min="6400" max="6400" width="22.7109375" style="9" customWidth="1"/>
    <col min="6401" max="6401" width="11.28515625" style="9" customWidth="1"/>
    <col min="6402" max="6409" width="8.7109375" style="9" customWidth="1"/>
    <col min="6410" max="6410" width="22.7109375" style="9" customWidth="1"/>
    <col min="6411" max="6655" width="9.140625" style="9"/>
    <col min="6656" max="6656" width="22.7109375" style="9" customWidth="1"/>
    <col min="6657" max="6657" width="11.28515625" style="9" customWidth="1"/>
    <col min="6658" max="6665" width="8.7109375" style="9" customWidth="1"/>
    <col min="6666" max="6666" width="22.7109375" style="9" customWidth="1"/>
    <col min="6667" max="6911" width="9.140625" style="9"/>
    <col min="6912" max="6912" width="22.7109375" style="9" customWidth="1"/>
    <col min="6913" max="6913" width="11.28515625" style="9" customWidth="1"/>
    <col min="6914" max="6921" width="8.7109375" style="9" customWidth="1"/>
    <col min="6922" max="6922" width="22.7109375" style="9" customWidth="1"/>
    <col min="6923" max="7167" width="9.140625" style="9"/>
    <col min="7168" max="7168" width="22.7109375" style="9" customWidth="1"/>
    <col min="7169" max="7169" width="11.28515625" style="9" customWidth="1"/>
    <col min="7170" max="7177" width="8.7109375" style="9" customWidth="1"/>
    <col min="7178" max="7178" width="22.7109375" style="9" customWidth="1"/>
    <col min="7179" max="7423" width="9.140625" style="9"/>
    <col min="7424" max="7424" width="22.7109375" style="9" customWidth="1"/>
    <col min="7425" max="7425" width="11.28515625" style="9" customWidth="1"/>
    <col min="7426" max="7433" width="8.7109375" style="9" customWidth="1"/>
    <col min="7434" max="7434" width="22.7109375" style="9" customWidth="1"/>
    <col min="7435" max="7679" width="9.140625" style="9"/>
    <col min="7680" max="7680" width="22.7109375" style="9" customWidth="1"/>
    <col min="7681" max="7681" width="11.28515625" style="9" customWidth="1"/>
    <col min="7682" max="7689" width="8.7109375" style="9" customWidth="1"/>
    <col min="7690" max="7690" width="22.7109375" style="9" customWidth="1"/>
    <col min="7691" max="7935" width="9.140625" style="9"/>
    <col min="7936" max="7936" width="22.7109375" style="9" customWidth="1"/>
    <col min="7937" max="7937" width="11.28515625" style="9" customWidth="1"/>
    <col min="7938" max="7945" width="8.7109375" style="9" customWidth="1"/>
    <col min="7946" max="7946" width="22.7109375" style="9" customWidth="1"/>
    <col min="7947" max="8191" width="9.140625" style="9"/>
    <col min="8192" max="8192" width="22.7109375" style="9" customWidth="1"/>
    <col min="8193" max="8193" width="11.28515625" style="9" customWidth="1"/>
    <col min="8194" max="8201" width="8.7109375" style="9" customWidth="1"/>
    <col min="8202" max="8202" width="22.7109375" style="9" customWidth="1"/>
    <col min="8203" max="8447" width="9.140625" style="9"/>
    <col min="8448" max="8448" width="22.7109375" style="9" customWidth="1"/>
    <col min="8449" max="8449" width="11.28515625" style="9" customWidth="1"/>
    <col min="8450" max="8457" width="8.7109375" style="9" customWidth="1"/>
    <col min="8458" max="8458" width="22.7109375" style="9" customWidth="1"/>
    <col min="8459" max="8703" width="9.140625" style="9"/>
    <col min="8704" max="8704" width="22.7109375" style="9" customWidth="1"/>
    <col min="8705" max="8705" width="11.28515625" style="9" customWidth="1"/>
    <col min="8706" max="8713" width="8.7109375" style="9" customWidth="1"/>
    <col min="8714" max="8714" width="22.7109375" style="9" customWidth="1"/>
    <col min="8715" max="8959" width="9.140625" style="9"/>
    <col min="8960" max="8960" width="22.7109375" style="9" customWidth="1"/>
    <col min="8961" max="8961" width="11.28515625" style="9" customWidth="1"/>
    <col min="8962" max="8969" width="8.7109375" style="9" customWidth="1"/>
    <col min="8970" max="8970" width="22.7109375" style="9" customWidth="1"/>
    <col min="8971" max="9215" width="9.140625" style="9"/>
    <col min="9216" max="9216" width="22.7109375" style="9" customWidth="1"/>
    <col min="9217" max="9217" width="11.28515625" style="9" customWidth="1"/>
    <col min="9218" max="9225" width="8.7109375" style="9" customWidth="1"/>
    <col min="9226" max="9226" width="22.7109375" style="9" customWidth="1"/>
    <col min="9227" max="9471" width="9.140625" style="9"/>
    <col min="9472" max="9472" width="22.7109375" style="9" customWidth="1"/>
    <col min="9473" max="9473" width="11.28515625" style="9" customWidth="1"/>
    <col min="9474" max="9481" width="8.7109375" style="9" customWidth="1"/>
    <col min="9482" max="9482" width="22.7109375" style="9" customWidth="1"/>
    <col min="9483" max="9727" width="9.140625" style="9"/>
    <col min="9728" max="9728" width="22.7109375" style="9" customWidth="1"/>
    <col min="9729" max="9729" width="11.28515625" style="9" customWidth="1"/>
    <col min="9730" max="9737" width="8.7109375" style="9" customWidth="1"/>
    <col min="9738" max="9738" width="22.7109375" style="9" customWidth="1"/>
    <col min="9739" max="9983" width="9.140625" style="9"/>
    <col min="9984" max="9984" width="22.7109375" style="9" customWidth="1"/>
    <col min="9985" max="9985" width="11.28515625" style="9" customWidth="1"/>
    <col min="9986" max="9993" width="8.7109375" style="9" customWidth="1"/>
    <col min="9994" max="9994" width="22.7109375" style="9" customWidth="1"/>
    <col min="9995" max="10239" width="9.140625" style="9"/>
    <col min="10240" max="10240" width="22.7109375" style="9" customWidth="1"/>
    <col min="10241" max="10241" width="11.28515625" style="9" customWidth="1"/>
    <col min="10242" max="10249" width="8.7109375" style="9" customWidth="1"/>
    <col min="10250" max="10250" width="22.7109375" style="9" customWidth="1"/>
    <col min="10251" max="10495" width="9.140625" style="9"/>
    <col min="10496" max="10496" width="22.7109375" style="9" customWidth="1"/>
    <col min="10497" max="10497" width="11.28515625" style="9" customWidth="1"/>
    <col min="10498" max="10505" width="8.7109375" style="9" customWidth="1"/>
    <col min="10506" max="10506" width="22.7109375" style="9" customWidth="1"/>
    <col min="10507" max="10751" width="9.140625" style="9"/>
    <col min="10752" max="10752" width="22.7109375" style="9" customWidth="1"/>
    <col min="10753" max="10753" width="11.28515625" style="9" customWidth="1"/>
    <col min="10754" max="10761" width="8.7109375" style="9" customWidth="1"/>
    <col min="10762" max="10762" width="22.7109375" style="9" customWidth="1"/>
    <col min="10763" max="11007" width="9.140625" style="9"/>
    <col min="11008" max="11008" width="22.7109375" style="9" customWidth="1"/>
    <col min="11009" max="11009" width="11.28515625" style="9" customWidth="1"/>
    <col min="11010" max="11017" width="8.7109375" style="9" customWidth="1"/>
    <col min="11018" max="11018" width="22.7109375" style="9" customWidth="1"/>
    <col min="11019" max="11263" width="9.140625" style="9"/>
    <col min="11264" max="11264" width="22.7109375" style="9" customWidth="1"/>
    <col min="11265" max="11265" width="11.28515625" style="9" customWidth="1"/>
    <col min="11266" max="11273" width="8.7109375" style="9" customWidth="1"/>
    <col min="11274" max="11274" width="22.7109375" style="9" customWidth="1"/>
    <col min="11275" max="11519" width="9.140625" style="9"/>
    <col min="11520" max="11520" width="22.7109375" style="9" customWidth="1"/>
    <col min="11521" max="11521" width="11.28515625" style="9" customWidth="1"/>
    <col min="11522" max="11529" width="8.7109375" style="9" customWidth="1"/>
    <col min="11530" max="11530" width="22.7109375" style="9" customWidth="1"/>
    <col min="11531" max="11775" width="9.140625" style="9"/>
    <col min="11776" max="11776" width="22.7109375" style="9" customWidth="1"/>
    <col min="11777" max="11777" width="11.28515625" style="9" customWidth="1"/>
    <col min="11778" max="11785" width="8.7109375" style="9" customWidth="1"/>
    <col min="11786" max="11786" width="22.7109375" style="9" customWidth="1"/>
    <col min="11787" max="12031" width="9.140625" style="9"/>
    <col min="12032" max="12032" width="22.7109375" style="9" customWidth="1"/>
    <col min="12033" max="12033" width="11.28515625" style="9" customWidth="1"/>
    <col min="12034" max="12041" width="8.7109375" style="9" customWidth="1"/>
    <col min="12042" max="12042" width="22.7109375" style="9" customWidth="1"/>
    <col min="12043" max="12287" width="9.140625" style="9"/>
    <col min="12288" max="12288" width="22.7109375" style="9" customWidth="1"/>
    <col min="12289" max="12289" width="11.28515625" style="9" customWidth="1"/>
    <col min="12290" max="12297" width="8.7109375" style="9" customWidth="1"/>
    <col min="12298" max="12298" width="22.7109375" style="9" customWidth="1"/>
    <col min="12299" max="12543" width="9.140625" style="9"/>
    <col min="12544" max="12544" width="22.7109375" style="9" customWidth="1"/>
    <col min="12545" max="12545" width="11.28515625" style="9" customWidth="1"/>
    <col min="12546" max="12553" width="8.7109375" style="9" customWidth="1"/>
    <col min="12554" max="12554" width="22.7109375" style="9" customWidth="1"/>
    <col min="12555" max="12799" width="9.140625" style="9"/>
    <col min="12800" max="12800" width="22.7109375" style="9" customWidth="1"/>
    <col min="12801" max="12801" width="11.28515625" style="9" customWidth="1"/>
    <col min="12802" max="12809" width="8.7109375" style="9" customWidth="1"/>
    <col min="12810" max="12810" width="22.7109375" style="9" customWidth="1"/>
    <col min="12811" max="13055" width="9.140625" style="9"/>
    <col min="13056" max="13056" width="22.7109375" style="9" customWidth="1"/>
    <col min="13057" max="13057" width="11.28515625" style="9" customWidth="1"/>
    <col min="13058" max="13065" width="8.7109375" style="9" customWidth="1"/>
    <col min="13066" max="13066" width="22.7109375" style="9" customWidth="1"/>
    <col min="13067" max="13311" width="9.140625" style="9"/>
    <col min="13312" max="13312" width="22.7109375" style="9" customWidth="1"/>
    <col min="13313" max="13313" width="11.28515625" style="9" customWidth="1"/>
    <col min="13314" max="13321" width="8.7109375" style="9" customWidth="1"/>
    <col min="13322" max="13322" width="22.7109375" style="9" customWidth="1"/>
    <col min="13323" max="13567" width="9.140625" style="9"/>
    <col min="13568" max="13568" width="22.7109375" style="9" customWidth="1"/>
    <col min="13569" max="13569" width="11.28515625" style="9" customWidth="1"/>
    <col min="13570" max="13577" width="8.7109375" style="9" customWidth="1"/>
    <col min="13578" max="13578" width="22.7109375" style="9" customWidth="1"/>
    <col min="13579" max="13823" width="9.140625" style="9"/>
    <col min="13824" max="13824" width="22.7109375" style="9" customWidth="1"/>
    <col min="13825" max="13825" width="11.28515625" style="9" customWidth="1"/>
    <col min="13826" max="13833" width="8.7109375" style="9" customWidth="1"/>
    <col min="13834" max="13834" width="22.7109375" style="9" customWidth="1"/>
    <col min="13835" max="14079" width="9.140625" style="9"/>
    <col min="14080" max="14080" width="22.7109375" style="9" customWidth="1"/>
    <col min="14081" max="14081" width="11.28515625" style="9" customWidth="1"/>
    <col min="14082" max="14089" width="8.7109375" style="9" customWidth="1"/>
    <col min="14090" max="14090" width="22.7109375" style="9" customWidth="1"/>
    <col min="14091" max="14335" width="9.140625" style="9"/>
    <col min="14336" max="14336" width="22.7109375" style="9" customWidth="1"/>
    <col min="14337" max="14337" width="11.28515625" style="9" customWidth="1"/>
    <col min="14338" max="14345" width="8.7109375" style="9" customWidth="1"/>
    <col min="14346" max="14346" width="22.7109375" style="9" customWidth="1"/>
    <col min="14347" max="14591" width="9.140625" style="9"/>
    <col min="14592" max="14592" width="22.7109375" style="9" customWidth="1"/>
    <col min="14593" max="14593" width="11.28515625" style="9" customWidth="1"/>
    <col min="14594" max="14601" width="8.7109375" style="9" customWidth="1"/>
    <col min="14602" max="14602" width="22.7109375" style="9" customWidth="1"/>
    <col min="14603" max="14847" width="9.140625" style="9"/>
    <col min="14848" max="14848" width="22.7109375" style="9" customWidth="1"/>
    <col min="14849" max="14849" width="11.28515625" style="9" customWidth="1"/>
    <col min="14850" max="14857" width="8.7109375" style="9" customWidth="1"/>
    <col min="14858" max="14858" width="22.7109375" style="9" customWidth="1"/>
    <col min="14859" max="15103" width="9.140625" style="9"/>
    <col min="15104" max="15104" width="22.7109375" style="9" customWidth="1"/>
    <col min="15105" max="15105" width="11.28515625" style="9" customWidth="1"/>
    <col min="15106" max="15113" width="8.7109375" style="9" customWidth="1"/>
    <col min="15114" max="15114" width="22.7109375" style="9" customWidth="1"/>
    <col min="15115" max="15359" width="9.140625" style="9"/>
    <col min="15360" max="15360" width="22.7109375" style="9" customWidth="1"/>
    <col min="15361" max="15361" width="11.28515625" style="9" customWidth="1"/>
    <col min="15362" max="15369" width="8.7109375" style="9" customWidth="1"/>
    <col min="15370" max="15370" width="22.7109375" style="9" customWidth="1"/>
    <col min="15371" max="15615" width="9.140625" style="9"/>
    <col min="15616" max="15616" width="22.7109375" style="9" customWidth="1"/>
    <col min="15617" max="15617" width="11.28515625" style="9" customWidth="1"/>
    <col min="15618" max="15625" width="8.7109375" style="9" customWidth="1"/>
    <col min="15626" max="15626" width="22.7109375" style="9" customWidth="1"/>
    <col min="15627" max="15871" width="9.140625" style="9"/>
    <col min="15872" max="15872" width="22.7109375" style="9" customWidth="1"/>
    <col min="15873" max="15873" width="11.28515625" style="9" customWidth="1"/>
    <col min="15874" max="15881" width="8.7109375" style="9" customWidth="1"/>
    <col min="15882" max="15882" width="22.7109375" style="9" customWidth="1"/>
    <col min="15883" max="16127" width="9.140625" style="9"/>
    <col min="16128" max="16128" width="22.7109375" style="9" customWidth="1"/>
    <col min="16129" max="16129" width="11.28515625" style="9" customWidth="1"/>
    <col min="16130" max="16137" width="8.7109375" style="9" customWidth="1"/>
    <col min="16138" max="16138" width="22.7109375" style="9" customWidth="1"/>
    <col min="16139" max="16384" width="9.140625" style="9"/>
  </cols>
  <sheetData>
    <row r="1" spans="1:13" s="2" customFormat="1" ht="21.95" customHeight="1" x14ac:dyDescent="0.2">
      <c r="A1" s="1289" t="s">
        <v>433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351"/>
      <c r="M1" s="351"/>
    </row>
    <row r="2" spans="1:13" s="2" customFormat="1" ht="21.95" customHeight="1" x14ac:dyDescent="0.2">
      <c r="A2" s="1290" t="s">
        <v>434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351"/>
      <c r="M2" s="351"/>
    </row>
    <row r="3" spans="1:13" s="2" customFormat="1" ht="21.95" customHeight="1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351"/>
      <c r="M3" s="351"/>
    </row>
    <row r="4" spans="1:13" s="1010" customFormat="1" ht="27.75" customHeight="1" x14ac:dyDescent="0.25">
      <c r="A4" s="1007" t="s">
        <v>139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13" t="s">
        <v>49</v>
      </c>
      <c r="L4" s="1014"/>
      <c r="M4" s="1014"/>
    </row>
    <row r="5" spans="1:13" s="2" customFormat="1" ht="27" customHeight="1" x14ac:dyDescent="0.2">
      <c r="A5" s="1462" t="s">
        <v>1216</v>
      </c>
      <c r="B5" s="1295" t="s">
        <v>819</v>
      </c>
      <c r="C5" s="1295"/>
      <c r="D5" s="1295"/>
      <c r="E5" s="1296" t="s">
        <v>820</v>
      </c>
      <c r="F5" s="1296"/>
      <c r="G5" s="1296"/>
      <c r="H5" s="1296" t="s">
        <v>865</v>
      </c>
      <c r="I5" s="1296"/>
      <c r="J5" s="1296"/>
      <c r="K5" s="1298" t="s">
        <v>866</v>
      </c>
    </row>
    <row r="6" spans="1:13" s="2" customFormat="1" ht="30" customHeight="1" x14ac:dyDescent="0.2">
      <c r="A6" s="1463"/>
      <c r="B6" s="510" t="s">
        <v>404</v>
      </c>
      <c r="C6" s="511" t="s">
        <v>777</v>
      </c>
      <c r="D6" s="511" t="s">
        <v>776</v>
      </c>
      <c r="E6" s="510" t="s">
        <v>404</v>
      </c>
      <c r="F6" s="511" t="s">
        <v>777</v>
      </c>
      <c r="G6" s="511" t="s">
        <v>776</v>
      </c>
      <c r="H6" s="510" t="s">
        <v>404</v>
      </c>
      <c r="I6" s="511" t="s">
        <v>777</v>
      </c>
      <c r="J6" s="511" t="s">
        <v>776</v>
      </c>
      <c r="K6" s="1299"/>
    </row>
    <row r="7" spans="1:13" s="29" customFormat="1" ht="21.95" customHeight="1" thickBot="1" x14ac:dyDescent="0.25">
      <c r="A7" s="807" t="s">
        <v>846</v>
      </c>
      <c r="B7" s="123">
        <f>C7+D7</f>
        <v>208</v>
      </c>
      <c r="C7" s="123">
        <f>F7+I7</f>
        <v>68</v>
      </c>
      <c r="D7" s="123">
        <f>J7+G7</f>
        <v>140</v>
      </c>
      <c r="E7" s="123">
        <f>G7+F7</f>
        <v>142</v>
      </c>
      <c r="F7" s="124">
        <v>42</v>
      </c>
      <c r="G7" s="124">
        <v>100</v>
      </c>
      <c r="H7" s="123">
        <f>J7+I7</f>
        <v>66</v>
      </c>
      <c r="I7" s="124">
        <v>26</v>
      </c>
      <c r="J7" s="124">
        <v>40</v>
      </c>
      <c r="K7" s="840" t="s">
        <v>50</v>
      </c>
    </row>
    <row r="8" spans="1:13" s="29" customFormat="1" ht="21.95" customHeight="1" thickTop="1" thickBot="1" x14ac:dyDescent="0.25">
      <c r="A8" s="843" t="s">
        <v>847</v>
      </c>
      <c r="B8" s="284">
        <f t="shared" ref="B8:B18" si="0">C8+D8</f>
        <v>207</v>
      </c>
      <c r="C8" s="284">
        <f t="shared" ref="C8:C18" si="1">F8+I8</f>
        <v>66</v>
      </c>
      <c r="D8" s="284">
        <f t="shared" ref="D8:D18" si="2">J8+G8</f>
        <v>141</v>
      </c>
      <c r="E8" s="284">
        <f t="shared" ref="E8:E18" si="3">G8+F8</f>
        <v>140</v>
      </c>
      <c r="F8" s="119">
        <v>30</v>
      </c>
      <c r="G8" s="119">
        <v>110</v>
      </c>
      <c r="H8" s="284">
        <f t="shared" ref="H8:H18" si="4">J8+I8</f>
        <v>67</v>
      </c>
      <c r="I8" s="119">
        <v>36</v>
      </c>
      <c r="J8" s="119">
        <v>31</v>
      </c>
      <c r="K8" s="841" t="s">
        <v>51</v>
      </c>
    </row>
    <row r="9" spans="1:13" s="29" customFormat="1" ht="21.95" customHeight="1" thickTop="1" thickBot="1" x14ac:dyDescent="0.25">
      <c r="A9" s="807" t="s">
        <v>848</v>
      </c>
      <c r="B9" s="123">
        <f t="shared" si="0"/>
        <v>200</v>
      </c>
      <c r="C9" s="123">
        <f t="shared" si="1"/>
        <v>44</v>
      </c>
      <c r="D9" s="123">
        <f t="shared" si="2"/>
        <v>156</v>
      </c>
      <c r="E9" s="123">
        <f t="shared" si="3"/>
        <v>136</v>
      </c>
      <c r="F9" s="124">
        <v>25</v>
      </c>
      <c r="G9" s="124">
        <v>111</v>
      </c>
      <c r="H9" s="123">
        <f t="shared" si="4"/>
        <v>64</v>
      </c>
      <c r="I9" s="124">
        <v>19</v>
      </c>
      <c r="J9" s="124">
        <v>45</v>
      </c>
      <c r="K9" s="840" t="s">
        <v>52</v>
      </c>
    </row>
    <row r="10" spans="1:13" s="29" customFormat="1" ht="21.95" customHeight="1" thickTop="1" thickBot="1" x14ac:dyDescent="0.25">
      <c r="A10" s="843" t="s">
        <v>849</v>
      </c>
      <c r="B10" s="284">
        <f t="shared" si="0"/>
        <v>208</v>
      </c>
      <c r="C10" s="284">
        <f t="shared" si="1"/>
        <v>56</v>
      </c>
      <c r="D10" s="284">
        <f t="shared" si="2"/>
        <v>152</v>
      </c>
      <c r="E10" s="284">
        <f t="shared" si="3"/>
        <v>146</v>
      </c>
      <c r="F10" s="119">
        <v>35</v>
      </c>
      <c r="G10" s="119">
        <v>111</v>
      </c>
      <c r="H10" s="284">
        <f t="shared" si="4"/>
        <v>62</v>
      </c>
      <c r="I10" s="119">
        <v>21</v>
      </c>
      <c r="J10" s="119">
        <v>41</v>
      </c>
      <c r="K10" s="841" t="s">
        <v>53</v>
      </c>
    </row>
    <row r="11" spans="1:13" s="29" customFormat="1" ht="21.95" customHeight="1" thickTop="1" thickBot="1" x14ac:dyDescent="0.25">
      <c r="A11" s="807" t="s">
        <v>850</v>
      </c>
      <c r="B11" s="123">
        <f t="shared" si="0"/>
        <v>199</v>
      </c>
      <c r="C11" s="123">
        <f t="shared" si="1"/>
        <v>57</v>
      </c>
      <c r="D11" s="123">
        <f t="shared" si="2"/>
        <v>142</v>
      </c>
      <c r="E11" s="123">
        <f t="shared" si="3"/>
        <v>123</v>
      </c>
      <c r="F11" s="124">
        <v>30</v>
      </c>
      <c r="G11" s="124">
        <v>93</v>
      </c>
      <c r="H11" s="123">
        <f t="shared" si="4"/>
        <v>76</v>
      </c>
      <c r="I11" s="124">
        <v>27</v>
      </c>
      <c r="J11" s="124">
        <v>49</v>
      </c>
      <c r="K11" s="840" t="s">
        <v>54</v>
      </c>
    </row>
    <row r="12" spans="1:13" s="29" customFormat="1" ht="21.95" customHeight="1" thickTop="1" thickBot="1" x14ac:dyDescent="0.25">
      <c r="A12" s="843" t="s">
        <v>851</v>
      </c>
      <c r="B12" s="284">
        <f t="shared" si="0"/>
        <v>173</v>
      </c>
      <c r="C12" s="284">
        <f t="shared" si="1"/>
        <v>46</v>
      </c>
      <c r="D12" s="284">
        <f t="shared" si="2"/>
        <v>127</v>
      </c>
      <c r="E12" s="284">
        <f t="shared" si="3"/>
        <v>130</v>
      </c>
      <c r="F12" s="119">
        <v>30</v>
      </c>
      <c r="G12" s="119">
        <v>100</v>
      </c>
      <c r="H12" s="284">
        <f t="shared" si="4"/>
        <v>43</v>
      </c>
      <c r="I12" s="119">
        <v>16</v>
      </c>
      <c r="J12" s="119">
        <v>27</v>
      </c>
      <c r="K12" s="841" t="s">
        <v>681</v>
      </c>
    </row>
    <row r="13" spans="1:13" s="29" customFormat="1" ht="21.95" customHeight="1" thickTop="1" thickBot="1" x14ac:dyDescent="0.25">
      <c r="A13" s="807" t="s">
        <v>852</v>
      </c>
      <c r="B13" s="123">
        <f t="shared" si="0"/>
        <v>186</v>
      </c>
      <c r="C13" s="123">
        <f t="shared" si="1"/>
        <v>52</v>
      </c>
      <c r="D13" s="123">
        <f t="shared" si="2"/>
        <v>134</v>
      </c>
      <c r="E13" s="123">
        <f t="shared" si="3"/>
        <v>130</v>
      </c>
      <c r="F13" s="124">
        <v>23</v>
      </c>
      <c r="G13" s="124">
        <v>107</v>
      </c>
      <c r="H13" s="123">
        <f t="shared" si="4"/>
        <v>56</v>
      </c>
      <c r="I13" s="124">
        <v>29</v>
      </c>
      <c r="J13" s="124">
        <v>27</v>
      </c>
      <c r="K13" s="840" t="s">
        <v>55</v>
      </c>
    </row>
    <row r="14" spans="1:13" s="29" customFormat="1" ht="21.95" customHeight="1" thickTop="1" thickBot="1" x14ac:dyDescent="0.25">
      <c r="A14" s="843" t="s">
        <v>853</v>
      </c>
      <c r="B14" s="284">
        <f t="shared" si="0"/>
        <v>212</v>
      </c>
      <c r="C14" s="284">
        <f t="shared" si="1"/>
        <v>51</v>
      </c>
      <c r="D14" s="284">
        <f t="shared" si="2"/>
        <v>161</v>
      </c>
      <c r="E14" s="284">
        <f t="shared" si="3"/>
        <v>133</v>
      </c>
      <c r="F14" s="119">
        <v>23</v>
      </c>
      <c r="G14" s="119">
        <v>110</v>
      </c>
      <c r="H14" s="284">
        <f t="shared" si="4"/>
        <v>79</v>
      </c>
      <c r="I14" s="119">
        <v>28</v>
      </c>
      <c r="J14" s="119">
        <v>51</v>
      </c>
      <c r="K14" s="841" t="s">
        <v>56</v>
      </c>
    </row>
    <row r="15" spans="1:13" s="29" customFormat="1" ht="21.95" customHeight="1" thickTop="1" thickBot="1" x14ac:dyDescent="0.25">
      <c r="A15" s="807" t="s">
        <v>854</v>
      </c>
      <c r="B15" s="123">
        <f t="shared" si="0"/>
        <v>182</v>
      </c>
      <c r="C15" s="123">
        <f t="shared" si="1"/>
        <v>52</v>
      </c>
      <c r="D15" s="123">
        <f t="shared" si="2"/>
        <v>130</v>
      </c>
      <c r="E15" s="123">
        <f t="shared" si="3"/>
        <v>132</v>
      </c>
      <c r="F15" s="124">
        <v>33</v>
      </c>
      <c r="G15" s="124">
        <v>99</v>
      </c>
      <c r="H15" s="123">
        <f t="shared" si="4"/>
        <v>50</v>
      </c>
      <c r="I15" s="124">
        <v>19</v>
      </c>
      <c r="J15" s="124">
        <v>31</v>
      </c>
      <c r="K15" s="840" t="s">
        <v>57</v>
      </c>
    </row>
    <row r="16" spans="1:13" s="29" customFormat="1" ht="21.95" customHeight="1" thickTop="1" thickBot="1" x14ac:dyDescent="0.25">
      <c r="A16" s="843" t="s">
        <v>855</v>
      </c>
      <c r="B16" s="284">
        <f t="shared" si="0"/>
        <v>199</v>
      </c>
      <c r="C16" s="284">
        <f t="shared" si="1"/>
        <v>52</v>
      </c>
      <c r="D16" s="284">
        <f t="shared" si="2"/>
        <v>147</v>
      </c>
      <c r="E16" s="284">
        <f t="shared" si="3"/>
        <v>137</v>
      </c>
      <c r="F16" s="119">
        <v>25</v>
      </c>
      <c r="G16" s="119">
        <v>112</v>
      </c>
      <c r="H16" s="284">
        <f t="shared" si="4"/>
        <v>62</v>
      </c>
      <c r="I16" s="119">
        <v>27</v>
      </c>
      <c r="J16" s="119">
        <v>35</v>
      </c>
      <c r="K16" s="841" t="s">
        <v>58</v>
      </c>
    </row>
    <row r="17" spans="1:11" s="29" customFormat="1" ht="21.95" customHeight="1" thickTop="1" thickBot="1" x14ac:dyDescent="0.25">
      <c r="A17" s="807" t="s">
        <v>856</v>
      </c>
      <c r="B17" s="123">
        <f t="shared" si="0"/>
        <v>207</v>
      </c>
      <c r="C17" s="123">
        <f t="shared" si="1"/>
        <v>68</v>
      </c>
      <c r="D17" s="123">
        <f t="shared" si="2"/>
        <v>139</v>
      </c>
      <c r="E17" s="123">
        <f t="shared" si="3"/>
        <v>133</v>
      </c>
      <c r="F17" s="288">
        <v>31</v>
      </c>
      <c r="G17" s="124">
        <v>102</v>
      </c>
      <c r="H17" s="123">
        <f t="shared" si="4"/>
        <v>74</v>
      </c>
      <c r="I17" s="124">
        <v>37</v>
      </c>
      <c r="J17" s="124">
        <v>37</v>
      </c>
      <c r="K17" s="840" t="s">
        <v>59</v>
      </c>
    </row>
    <row r="18" spans="1:11" s="29" customFormat="1" ht="21.95" customHeight="1" thickTop="1" x14ac:dyDescent="0.2">
      <c r="A18" s="844" t="s">
        <v>857</v>
      </c>
      <c r="B18" s="286">
        <f t="shared" si="0"/>
        <v>204</v>
      </c>
      <c r="C18" s="286">
        <f t="shared" si="1"/>
        <v>48</v>
      </c>
      <c r="D18" s="286">
        <f t="shared" si="2"/>
        <v>156</v>
      </c>
      <c r="E18" s="286">
        <f t="shared" si="3"/>
        <v>147</v>
      </c>
      <c r="F18" s="287">
        <v>32</v>
      </c>
      <c r="G18" s="287">
        <v>115</v>
      </c>
      <c r="H18" s="286">
        <f t="shared" si="4"/>
        <v>57</v>
      </c>
      <c r="I18" s="287">
        <v>16</v>
      </c>
      <c r="J18" s="287">
        <v>41</v>
      </c>
      <c r="K18" s="842" t="s">
        <v>60</v>
      </c>
    </row>
    <row r="19" spans="1:11" s="29" customFormat="1" ht="30" customHeight="1" x14ac:dyDescent="0.2">
      <c r="A19" s="761" t="s">
        <v>47</v>
      </c>
      <c r="B19" s="285">
        <f t="shared" ref="B19:J19" si="5">SUM(B7:B18)</f>
        <v>2385</v>
      </c>
      <c r="C19" s="285">
        <f t="shared" si="5"/>
        <v>660</v>
      </c>
      <c r="D19" s="285">
        <f t="shared" si="5"/>
        <v>1725</v>
      </c>
      <c r="E19" s="285">
        <f t="shared" si="5"/>
        <v>1629</v>
      </c>
      <c r="F19" s="285">
        <f t="shared" si="5"/>
        <v>359</v>
      </c>
      <c r="G19" s="285">
        <f t="shared" si="5"/>
        <v>1270</v>
      </c>
      <c r="H19" s="285">
        <f t="shared" si="5"/>
        <v>756</v>
      </c>
      <c r="I19" s="285">
        <f t="shared" si="5"/>
        <v>301</v>
      </c>
      <c r="J19" s="285">
        <f t="shared" si="5"/>
        <v>455</v>
      </c>
      <c r="K19" s="762" t="s">
        <v>48</v>
      </c>
    </row>
    <row r="23" spans="1:11" ht="47.25" x14ac:dyDescent="0.2">
      <c r="A23" s="20" t="s">
        <v>256</v>
      </c>
      <c r="B23" s="32" t="s">
        <v>257</v>
      </c>
      <c r="C23" s="21" t="s">
        <v>258</v>
      </c>
    </row>
    <row r="24" spans="1:11" ht="30" x14ac:dyDescent="0.2">
      <c r="A24" s="18" t="s">
        <v>259</v>
      </c>
      <c r="B24" s="33">
        <f>'D-3'!D7</f>
        <v>140</v>
      </c>
      <c r="C24" s="19">
        <f>'D-3'!C7</f>
        <v>68</v>
      </c>
    </row>
    <row r="25" spans="1:11" ht="30" x14ac:dyDescent="0.2">
      <c r="A25" s="18" t="s">
        <v>260</v>
      </c>
      <c r="B25" s="33">
        <f>'D-3'!D8</f>
        <v>141</v>
      </c>
      <c r="C25" s="19">
        <f>'D-3'!C8</f>
        <v>66</v>
      </c>
    </row>
    <row r="26" spans="1:11" ht="30" x14ac:dyDescent="0.2">
      <c r="A26" s="18" t="s">
        <v>261</v>
      </c>
      <c r="B26" s="33">
        <f>'D-3'!D9</f>
        <v>156</v>
      </c>
      <c r="C26" s="19">
        <f>'D-3'!C9</f>
        <v>44</v>
      </c>
    </row>
    <row r="27" spans="1:11" ht="30" x14ac:dyDescent="0.2">
      <c r="A27" s="18" t="s">
        <v>262</v>
      </c>
      <c r="B27" s="33">
        <f>'D-3'!D10</f>
        <v>152</v>
      </c>
      <c r="C27" s="19">
        <f>'D-3'!C10</f>
        <v>56</v>
      </c>
    </row>
    <row r="28" spans="1:11" ht="30" x14ac:dyDescent="0.2">
      <c r="A28" s="18" t="s">
        <v>263</v>
      </c>
      <c r="B28" s="33">
        <f>'D-3'!D11</f>
        <v>142</v>
      </c>
      <c r="C28" s="19">
        <f>'D-3'!C11</f>
        <v>57</v>
      </c>
    </row>
    <row r="29" spans="1:11" ht="30" x14ac:dyDescent="0.2">
      <c r="A29" s="18" t="s">
        <v>264</v>
      </c>
      <c r="B29" s="33">
        <f>'D-3'!D12</f>
        <v>127</v>
      </c>
      <c r="C29" s="19">
        <f>'D-3'!C12</f>
        <v>46</v>
      </c>
    </row>
    <row r="30" spans="1:11" ht="30" x14ac:dyDescent="0.2">
      <c r="A30" s="18" t="s">
        <v>265</v>
      </c>
      <c r="B30" s="33">
        <f>'D-3'!D13</f>
        <v>134</v>
      </c>
      <c r="C30" s="19">
        <f>'D-3'!C13</f>
        <v>52</v>
      </c>
    </row>
    <row r="31" spans="1:11" ht="30" x14ac:dyDescent="0.2">
      <c r="A31" s="18" t="s">
        <v>266</v>
      </c>
      <c r="B31" s="33">
        <f>'D-3'!D14</f>
        <v>161</v>
      </c>
      <c r="C31" s="19">
        <f>'D-3'!C14</f>
        <v>51</v>
      </c>
    </row>
    <row r="32" spans="1:11" ht="30" x14ac:dyDescent="0.2">
      <c r="A32" s="18" t="s">
        <v>267</v>
      </c>
      <c r="B32" s="33">
        <f>'D-3'!D15</f>
        <v>130</v>
      </c>
      <c r="C32" s="19">
        <f>'D-3'!C15</f>
        <v>52</v>
      </c>
    </row>
    <row r="33" spans="1:3" ht="30" x14ac:dyDescent="0.2">
      <c r="A33" s="18" t="s">
        <v>268</v>
      </c>
      <c r="B33" s="33">
        <f>'D-3'!D16</f>
        <v>147</v>
      </c>
      <c r="C33" s="19">
        <f>'D-3'!C16</f>
        <v>52</v>
      </c>
    </row>
    <row r="34" spans="1:3" ht="30" x14ac:dyDescent="0.2">
      <c r="A34" s="18" t="s">
        <v>269</v>
      </c>
      <c r="B34" s="33">
        <f>'D-3'!D17</f>
        <v>139</v>
      </c>
      <c r="C34" s="19">
        <f>'D-3'!C17</f>
        <v>68</v>
      </c>
    </row>
    <row r="35" spans="1:3" ht="30" x14ac:dyDescent="0.2">
      <c r="A35" s="18" t="s">
        <v>270</v>
      </c>
      <c r="B35" s="33">
        <f>'D-3'!D18</f>
        <v>156</v>
      </c>
      <c r="C35" s="19">
        <f>'D-3'!C18</f>
        <v>48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K50"/>
  <sheetViews>
    <sheetView view="pageBreakPreview" topLeftCell="C1" zoomScaleNormal="100" zoomScaleSheetLayoutView="100" workbookViewId="0">
      <selection activeCell="J12" sqref="B12:J12"/>
    </sheetView>
  </sheetViews>
  <sheetFormatPr defaultRowHeight="15.75" x14ac:dyDescent="0.2"/>
  <cols>
    <col min="1" max="1" width="29" style="3" customWidth="1"/>
    <col min="2" max="10" width="9.42578125" style="3" customWidth="1"/>
    <col min="11" max="11" width="28.7109375" style="3" customWidth="1"/>
    <col min="12" max="256" width="9.140625" style="9"/>
    <col min="257" max="257" width="28.7109375" style="9" customWidth="1"/>
    <col min="258" max="266" width="9.7109375" style="9" customWidth="1"/>
    <col min="267" max="267" width="28.7109375" style="9" customWidth="1"/>
    <col min="268" max="512" width="9.140625" style="9"/>
    <col min="513" max="513" width="28.7109375" style="9" customWidth="1"/>
    <col min="514" max="522" width="9.7109375" style="9" customWidth="1"/>
    <col min="523" max="523" width="28.7109375" style="9" customWidth="1"/>
    <col min="524" max="768" width="9.140625" style="9"/>
    <col min="769" max="769" width="28.7109375" style="9" customWidth="1"/>
    <col min="770" max="778" width="9.7109375" style="9" customWidth="1"/>
    <col min="779" max="779" width="28.7109375" style="9" customWidth="1"/>
    <col min="780" max="1024" width="9.140625" style="9"/>
    <col min="1025" max="1025" width="28.7109375" style="9" customWidth="1"/>
    <col min="1026" max="1034" width="9.7109375" style="9" customWidth="1"/>
    <col min="1035" max="1035" width="28.7109375" style="9" customWidth="1"/>
    <col min="1036" max="1280" width="9.140625" style="9"/>
    <col min="1281" max="1281" width="28.7109375" style="9" customWidth="1"/>
    <col min="1282" max="1290" width="9.7109375" style="9" customWidth="1"/>
    <col min="1291" max="1291" width="28.7109375" style="9" customWidth="1"/>
    <col min="1292" max="1536" width="9.140625" style="9"/>
    <col min="1537" max="1537" width="28.7109375" style="9" customWidth="1"/>
    <col min="1538" max="1546" width="9.7109375" style="9" customWidth="1"/>
    <col min="1547" max="1547" width="28.7109375" style="9" customWidth="1"/>
    <col min="1548" max="1792" width="9.140625" style="9"/>
    <col min="1793" max="1793" width="28.7109375" style="9" customWidth="1"/>
    <col min="1794" max="1802" width="9.7109375" style="9" customWidth="1"/>
    <col min="1803" max="1803" width="28.7109375" style="9" customWidth="1"/>
    <col min="1804" max="2048" width="9.140625" style="9"/>
    <col min="2049" max="2049" width="28.7109375" style="9" customWidth="1"/>
    <col min="2050" max="2058" width="9.7109375" style="9" customWidth="1"/>
    <col min="2059" max="2059" width="28.7109375" style="9" customWidth="1"/>
    <col min="2060" max="2304" width="9.140625" style="9"/>
    <col min="2305" max="2305" width="28.7109375" style="9" customWidth="1"/>
    <col min="2306" max="2314" width="9.7109375" style="9" customWidth="1"/>
    <col min="2315" max="2315" width="28.7109375" style="9" customWidth="1"/>
    <col min="2316" max="2560" width="9.140625" style="9"/>
    <col min="2561" max="2561" width="28.7109375" style="9" customWidth="1"/>
    <col min="2562" max="2570" width="9.7109375" style="9" customWidth="1"/>
    <col min="2571" max="2571" width="28.7109375" style="9" customWidth="1"/>
    <col min="2572" max="2816" width="9.140625" style="9"/>
    <col min="2817" max="2817" width="28.7109375" style="9" customWidth="1"/>
    <col min="2818" max="2826" width="9.7109375" style="9" customWidth="1"/>
    <col min="2827" max="2827" width="28.7109375" style="9" customWidth="1"/>
    <col min="2828" max="3072" width="9.140625" style="9"/>
    <col min="3073" max="3073" width="28.7109375" style="9" customWidth="1"/>
    <col min="3074" max="3082" width="9.7109375" style="9" customWidth="1"/>
    <col min="3083" max="3083" width="28.7109375" style="9" customWidth="1"/>
    <col min="3084" max="3328" width="9.140625" style="9"/>
    <col min="3329" max="3329" width="28.7109375" style="9" customWidth="1"/>
    <col min="3330" max="3338" width="9.7109375" style="9" customWidth="1"/>
    <col min="3339" max="3339" width="28.7109375" style="9" customWidth="1"/>
    <col min="3340" max="3584" width="9.140625" style="9"/>
    <col min="3585" max="3585" width="28.7109375" style="9" customWidth="1"/>
    <col min="3586" max="3594" width="9.7109375" style="9" customWidth="1"/>
    <col min="3595" max="3595" width="28.7109375" style="9" customWidth="1"/>
    <col min="3596" max="3840" width="9.140625" style="9"/>
    <col min="3841" max="3841" width="28.7109375" style="9" customWidth="1"/>
    <col min="3842" max="3850" width="9.7109375" style="9" customWidth="1"/>
    <col min="3851" max="3851" width="28.7109375" style="9" customWidth="1"/>
    <col min="3852" max="4096" width="9.140625" style="9"/>
    <col min="4097" max="4097" width="28.7109375" style="9" customWidth="1"/>
    <col min="4098" max="4106" width="9.7109375" style="9" customWidth="1"/>
    <col min="4107" max="4107" width="28.7109375" style="9" customWidth="1"/>
    <col min="4108" max="4352" width="9.140625" style="9"/>
    <col min="4353" max="4353" width="28.7109375" style="9" customWidth="1"/>
    <col min="4354" max="4362" width="9.7109375" style="9" customWidth="1"/>
    <col min="4363" max="4363" width="28.7109375" style="9" customWidth="1"/>
    <col min="4364" max="4608" width="9.140625" style="9"/>
    <col min="4609" max="4609" width="28.7109375" style="9" customWidth="1"/>
    <col min="4610" max="4618" width="9.7109375" style="9" customWidth="1"/>
    <col min="4619" max="4619" width="28.7109375" style="9" customWidth="1"/>
    <col min="4620" max="4864" width="9.140625" style="9"/>
    <col min="4865" max="4865" width="28.7109375" style="9" customWidth="1"/>
    <col min="4866" max="4874" width="9.7109375" style="9" customWidth="1"/>
    <col min="4875" max="4875" width="28.7109375" style="9" customWidth="1"/>
    <col min="4876" max="5120" width="9.140625" style="9"/>
    <col min="5121" max="5121" width="28.7109375" style="9" customWidth="1"/>
    <col min="5122" max="5130" width="9.7109375" style="9" customWidth="1"/>
    <col min="5131" max="5131" width="28.7109375" style="9" customWidth="1"/>
    <col min="5132" max="5376" width="9.140625" style="9"/>
    <col min="5377" max="5377" width="28.7109375" style="9" customWidth="1"/>
    <col min="5378" max="5386" width="9.7109375" style="9" customWidth="1"/>
    <col min="5387" max="5387" width="28.7109375" style="9" customWidth="1"/>
    <col min="5388" max="5632" width="9.140625" style="9"/>
    <col min="5633" max="5633" width="28.7109375" style="9" customWidth="1"/>
    <col min="5634" max="5642" width="9.7109375" style="9" customWidth="1"/>
    <col min="5643" max="5643" width="28.7109375" style="9" customWidth="1"/>
    <col min="5644" max="5888" width="9.140625" style="9"/>
    <col min="5889" max="5889" width="28.7109375" style="9" customWidth="1"/>
    <col min="5890" max="5898" width="9.7109375" style="9" customWidth="1"/>
    <col min="5899" max="5899" width="28.7109375" style="9" customWidth="1"/>
    <col min="5900" max="6144" width="9.140625" style="9"/>
    <col min="6145" max="6145" width="28.7109375" style="9" customWidth="1"/>
    <col min="6146" max="6154" width="9.7109375" style="9" customWidth="1"/>
    <col min="6155" max="6155" width="28.7109375" style="9" customWidth="1"/>
    <col min="6156" max="6400" width="9.140625" style="9"/>
    <col min="6401" max="6401" width="28.7109375" style="9" customWidth="1"/>
    <col min="6402" max="6410" width="9.7109375" style="9" customWidth="1"/>
    <col min="6411" max="6411" width="28.7109375" style="9" customWidth="1"/>
    <col min="6412" max="6656" width="9.140625" style="9"/>
    <col min="6657" max="6657" width="28.7109375" style="9" customWidth="1"/>
    <col min="6658" max="6666" width="9.7109375" style="9" customWidth="1"/>
    <col min="6667" max="6667" width="28.7109375" style="9" customWidth="1"/>
    <col min="6668" max="6912" width="9.140625" style="9"/>
    <col min="6913" max="6913" width="28.7109375" style="9" customWidth="1"/>
    <col min="6914" max="6922" width="9.7109375" style="9" customWidth="1"/>
    <col min="6923" max="6923" width="28.7109375" style="9" customWidth="1"/>
    <col min="6924" max="7168" width="9.140625" style="9"/>
    <col min="7169" max="7169" width="28.7109375" style="9" customWidth="1"/>
    <col min="7170" max="7178" width="9.7109375" style="9" customWidth="1"/>
    <col min="7179" max="7179" width="28.7109375" style="9" customWidth="1"/>
    <col min="7180" max="7424" width="9.140625" style="9"/>
    <col min="7425" max="7425" width="28.7109375" style="9" customWidth="1"/>
    <col min="7426" max="7434" width="9.7109375" style="9" customWidth="1"/>
    <col min="7435" max="7435" width="28.7109375" style="9" customWidth="1"/>
    <col min="7436" max="7680" width="9.140625" style="9"/>
    <col min="7681" max="7681" width="28.7109375" style="9" customWidth="1"/>
    <col min="7682" max="7690" width="9.7109375" style="9" customWidth="1"/>
    <col min="7691" max="7691" width="28.7109375" style="9" customWidth="1"/>
    <col min="7692" max="7936" width="9.140625" style="9"/>
    <col min="7937" max="7937" width="28.7109375" style="9" customWidth="1"/>
    <col min="7938" max="7946" width="9.7109375" style="9" customWidth="1"/>
    <col min="7947" max="7947" width="28.7109375" style="9" customWidth="1"/>
    <col min="7948" max="8192" width="9.140625" style="9"/>
    <col min="8193" max="8193" width="28.7109375" style="9" customWidth="1"/>
    <col min="8194" max="8202" width="9.7109375" style="9" customWidth="1"/>
    <col min="8203" max="8203" width="28.7109375" style="9" customWidth="1"/>
    <col min="8204" max="8448" width="9.140625" style="9"/>
    <col min="8449" max="8449" width="28.7109375" style="9" customWidth="1"/>
    <col min="8450" max="8458" width="9.7109375" style="9" customWidth="1"/>
    <col min="8459" max="8459" width="28.7109375" style="9" customWidth="1"/>
    <col min="8460" max="8704" width="9.140625" style="9"/>
    <col min="8705" max="8705" width="28.7109375" style="9" customWidth="1"/>
    <col min="8706" max="8714" width="9.7109375" style="9" customWidth="1"/>
    <col min="8715" max="8715" width="28.7109375" style="9" customWidth="1"/>
    <col min="8716" max="8960" width="9.140625" style="9"/>
    <col min="8961" max="8961" width="28.7109375" style="9" customWidth="1"/>
    <col min="8962" max="8970" width="9.7109375" style="9" customWidth="1"/>
    <col min="8971" max="8971" width="28.7109375" style="9" customWidth="1"/>
    <col min="8972" max="9216" width="9.140625" style="9"/>
    <col min="9217" max="9217" width="28.7109375" style="9" customWidth="1"/>
    <col min="9218" max="9226" width="9.7109375" style="9" customWidth="1"/>
    <col min="9227" max="9227" width="28.7109375" style="9" customWidth="1"/>
    <col min="9228" max="9472" width="9.140625" style="9"/>
    <col min="9473" max="9473" width="28.7109375" style="9" customWidth="1"/>
    <col min="9474" max="9482" width="9.7109375" style="9" customWidth="1"/>
    <col min="9483" max="9483" width="28.7109375" style="9" customWidth="1"/>
    <col min="9484" max="9728" width="9.140625" style="9"/>
    <col min="9729" max="9729" width="28.7109375" style="9" customWidth="1"/>
    <col min="9730" max="9738" width="9.7109375" style="9" customWidth="1"/>
    <col min="9739" max="9739" width="28.7109375" style="9" customWidth="1"/>
    <col min="9740" max="9984" width="9.140625" style="9"/>
    <col min="9985" max="9985" width="28.7109375" style="9" customWidth="1"/>
    <col min="9986" max="9994" width="9.7109375" style="9" customWidth="1"/>
    <col min="9995" max="9995" width="28.7109375" style="9" customWidth="1"/>
    <col min="9996" max="10240" width="9.140625" style="9"/>
    <col min="10241" max="10241" width="28.7109375" style="9" customWidth="1"/>
    <col min="10242" max="10250" width="9.7109375" style="9" customWidth="1"/>
    <col min="10251" max="10251" width="28.7109375" style="9" customWidth="1"/>
    <col min="10252" max="10496" width="9.140625" style="9"/>
    <col min="10497" max="10497" width="28.7109375" style="9" customWidth="1"/>
    <col min="10498" max="10506" width="9.7109375" style="9" customWidth="1"/>
    <col min="10507" max="10507" width="28.7109375" style="9" customWidth="1"/>
    <col min="10508" max="10752" width="9.140625" style="9"/>
    <col min="10753" max="10753" width="28.7109375" style="9" customWidth="1"/>
    <col min="10754" max="10762" width="9.7109375" style="9" customWidth="1"/>
    <col min="10763" max="10763" width="28.7109375" style="9" customWidth="1"/>
    <col min="10764" max="11008" width="9.140625" style="9"/>
    <col min="11009" max="11009" width="28.7109375" style="9" customWidth="1"/>
    <col min="11010" max="11018" width="9.7109375" style="9" customWidth="1"/>
    <col min="11019" max="11019" width="28.7109375" style="9" customWidth="1"/>
    <col min="11020" max="11264" width="9.140625" style="9"/>
    <col min="11265" max="11265" width="28.7109375" style="9" customWidth="1"/>
    <col min="11266" max="11274" width="9.7109375" style="9" customWidth="1"/>
    <col min="11275" max="11275" width="28.7109375" style="9" customWidth="1"/>
    <col min="11276" max="11520" width="9.140625" style="9"/>
    <col min="11521" max="11521" width="28.7109375" style="9" customWidth="1"/>
    <col min="11522" max="11530" width="9.7109375" style="9" customWidth="1"/>
    <col min="11531" max="11531" width="28.7109375" style="9" customWidth="1"/>
    <col min="11532" max="11776" width="9.140625" style="9"/>
    <col min="11777" max="11777" width="28.7109375" style="9" customWidth="1"/>
    <col min="11778" max="11786" width="9.7109375" style="9" customWidth="1"/>
    <col min="11787" max="11787" width="28.7109375" style="9" customWidth="1"/>
    <col min="11788" max="12032" width="9.140625" style="9"/>
    <col min="12033" max="12033" width="28.7109375" style="9" customWidth="1"/>
    <col min="12034" max="12042" width="9.7109375" style="9" customWidth="1"/>
    <col min="12043" max="12043" width="28.7109375" style="9" customWidth="1"/>
    <col min="12044" max="12288" width="9.140625" style="9"/>
    <col min="12289" max="12289" width="28.7109375" style="9" customWidth="1"/>
    <col min="12290" max="12298" width="9.7109375" style="9" customWidth="1"/>
    <col min="12299" max="12299" width="28.7109375" style="9" customWidth="1"/>
    <col min="12300" max="12544" width="9.140625" style="9"/>
    <col min="12545" max="12545" width="28.7109375" style="9" customWidth="1"/>
    <col min="12546" max="12554" width="9.7109375" style="9" customWidth="1"/>
    <col min="12555" max="12555" width="28.7109375" style="9" customWidth="1"/>
    <col min="12556" max="12800" width="9.140625" style="9"/>
    <col min="12801" max="12801" width="28.7109375" style="9" customWidth="1"/>
    <col min="12802" max="12810" width="9.7109375" style="9" customWidth="1"/>
    <col min="12811" max="12811" width="28.7109375" style="9" customWidth="1"/>
    <col min="12812" max="13056" width="9.140625" style="9"/>
    <col min="13057" max="13057" width="28.7109375" style="9" customWidth="1"/>
    <col min="13058" max="13066" width="9.7109375" style="9" customWidth="1"/>
    <col min="13067" max="13067" width="28.7109375" style="9" customWidth="1"/>
    <col min="13068" max="13312" width="9.140625" style="9"/>
    <col min="13313" max="13313" width="28.7109375" style="9" customWidth="1"/>
    <col min="13314" max="13322" width="9.7109375" style="9" customWidth="1"/>
    <col min="13323" max="13323" width="28.7109375" style="9" customWidth="1"/>
    <col min="13324" max="13568" width="9.140625" style="9"/>
    <col min="13569" max="13569" width="28.7109375" style="9" customWidth="1"/>
    <col min="13570" max="13578" width="9.7109375" style="9" customWidth="1"/>
    <col min="13579" max="13579" width="28.7109375" style="9" customWidth="1"/>
    <col min="13580" max="13824" width="9.140625" style="9"/>
    <col min="13825" max="13825" width="28.7109375" style="9" customWidth="1"/>
    <col min="13826" max="13834" width="9.7109375" style="9" customWidth="1"/>
    <col min="13835" max="13835" width="28.7109375" style="9" customWidth="1"/>
    <col min="13836" max="14080" width="9.140625" style="9"/>
    <col min="14081" max="14081" width="28.7109375" style="9" customWidth="1"/>
    <col min="14082" max="14090" width="9.7109375" style="9" customWidth="1"/>
    <col min="14091" max="14091" width="28.7109375" style="9" customWidth="1"/>
    <col min="14092" max="14336" width="9.140625" style="9"/>
    <col min="14337" max="14337" width="28.7109375" style="9" customWidth="1"/>
    <col min="14338" max="14346" width="9.7109375" style="9" customWidth="1"/>
    <col min="14347" max="14347" width="28.7109375" style="9" customWidth="1"/>
    <col min="14348" max="14592" width="9.140625" style="9"/>
    <col min="14593" max="14593" width="28.7109375" style="9" customWidth="1"/>
    <col min="14594" max="14602" width="9.7109375" style="9" customWidth="1"/>
    <col min="14603" max="14603" width="28.7109375" style="9" customWidth="1"/>
    <col min="14604" max="14848" width="9.140625" style="9"/>
    <col min="14849" max="14849" width="28.7109375" style="9" customWidth="1"/>
    <col min="14850" max="14858" width="9.7109375" style="9" customWidth="1"/>
    <col min="14859" max="14859" width="28.7109375" style="9" customWidth="1"/>
    <col min="14860" max="15104" width="9.140625" style="9"/>
    <col min="15105" max="15105" width="28.7109375" style="9" customWidth="1"/>
    <col min="15106" max="15114" width="9.7109375" style="9" customWidth="1"/>
    <col min="15115" max="15115" width="28.7109375" style="9" customWidth="1"/>
    <col min="15116" max="15360" width="9.140625" style="9"/>
    <col min="15361" max="15361" width="28.7109375" style="9" customWidth="1"/>
    <col min="15362" max="15370" width="9.7109375" style="9" customWidth="1"/>
    <col min="15371" max="15371" width="28.7109375" style="9" customWidth="1"/>
    <col min="15372" max="15616" width="9.140625" style="9"/>
    <col min="15617" max="15617" width="28.7109375" style="9" customWidth="1"/>
    <col min="15618" max="15626" width="9.7109375" style="9" customWidth="1"/>
    <col min="15627" max="15627" width="28.7109375" style="9" customWidth="1"/>
    <col min="15628" max="15872" width="9.140625" style="9"/>
    <col min="15873" max="15873" width="28.7109375" style="9" customWidth="1"/>
    <col min="15874" max="15882" width="9.7109375" style="9" customWidth="1"/>
    <col min="15883" max="15883" width="28.7109375" style="9" customWidth="1"/>
    <col min="15884" max="16128" width="9.140625" style="9"/>
    <col min="16129" max="16129" width="28.7109375" style="9" customWidth="1"/>
    <col min="16130" max="16138" width="9.7109375" style="9" customWidth="1"/>
    <col min="16139" max="16139" width="28.7109375" style="9" customWidth="1"/>
    <col min="16140" max="16384" width="9.140625" style="9"/>
  </cols>
  <sheetData>
    <row r="1" spans="1:11" s="2" customFormat="1" ht="17.25" customHeight="1" x14ac:dyDescent="0.2">
      <c r="A1" s="1289" t="s">
        <v>417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</row>
    <row r="2" spans="1:11" s="2" customFormat="1" ht="17.25" customHeight="1" x14ac:dyDescent="0.2">
      <c r="A2" s="1290" t="s">
        <v>435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</row>
    <row r="3" spans="1:11" s="2" customFormat="1" ht="17.25" customHeight="1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</row>
    <row r="4" spans="1:11" s="1010" customFormat="1" ht="27.75" customHeight="1" x14ac:dyDescent="0.25">
      <c r="A4" s="1007" t="s">
        <v>146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13" t="s">
        <v>61</v>
      </c>
    </row>
    <row r="5" spans="1:11" s="2" customFormat="1" ht="40.5" customHeight="1" x14ac:dyDescent="0.2">
      <c r="A5" s="1292" t="s">
        <v>1239</v>
      </c>
      <c r="B5" s="1294" t="s">
        <v>837</v>
      </c>
      <c r="C5" s="1295"/>
      <c r="D5" s="1295"/>
      <c r="E5" s="1296" t="s">
        <v>820</v>
      </c>
      <c r="F5" s="1296"/>
      <c r="G5" s="1296"/>
      <c r="H5" s="1296" t="s">
        <v>865</v>
      </c>
      <c r="I5" s="1296"/>
      <c r="J5" s="1297"/>
      <c r="K5" s="1298" t="s">
        <v>926</v>
      </c>
    </row>
    <row r="6" spans="1:11" s="2" customFormat="1" ht="30.75" customHeight="1" x14ac:dyDescent="0.2">
      <c r="A6" s="1293"/>
      <c r="B6" s="93" t="s">
        <v>892</v>
      </c>
      <c r="C6" s="511" t="s">
        <v>777</v>
      </c>
      <c r="D6" s="511" t="s">
        <v>776</v>
      </c>
      <c r="E6" s="510" t="s">
        <v>404</v>
      </c>
      <c r="F6" s="511" t="s">
        <v>777</v>
      </c>
      <c r="G6" s="511" t="s">
        <v>776</v>
      </c>
      <c r="H6" s="510" t="s">
        <v>404</v>
      </c>
      <c r="I6" s="511" t="s">
        <v>777</v>
      </c>
      <c r="J6" s="511" t="s">
        <v>776</v>
      </c>
      <c r="K6" s="1299"/>
    </row>
    <row r="7" spans="1:11" s="29" customFormat="1" ht="17.25" customHeight="1" thickBot="1" x14ac:dyDescent="0.25">
      <c r="A7" s="670" t="s">
        <v>151</v>
      </c>
      <c r="B7" s="136">
        <f>D7+C7</f>
        <v>172</v>
      </c>
      <c r="C7" s="136">
        <f>F7+I7</f>
        <v>89</v>
      </c>
      <c r="D7" s="136">
        <f>G7+J7</f>
        <v>83</v>
      </c>
      <c r="E7" s="136">
        <f>G7+F7</f>
        <v>117</v>
      </c>
      <c r="F7" s="137">
        <v>59</v>
      </c>
      <c r="G7" s="137">
        <v>58</v>
      </c>
      <c r="H7" s="136">
        <f>J7+I7</f>
        <v>55</v>
      </c>
      <c r="I7" s="137">
        <v>30</v>
      </c>
      <c r="J7" s="137">
        <v>25</v>
      </c>
      <c r="K7" s="849" t="s">
        <v>152</v>
      </c>
    </row>
    <row r="8" spans="1:11" s="29" customFormat="1" ht="17.25" customHeight="1" thickBot="1" x14ac:dyDescent="0.25">
      <c r="A8" s="41">
        <v>1</v>
      </c>
      <c r="B8" s="293">
        <f t="shared" ref="B8:B32" si="0">D8+C8</f>
        <v>19</v>
      </c>
      <c r="C8" s="293">
        <f t="shared" ref="C8:C32" si="1">F8+I8</f>
        <v>7</v>
      </c>
      <c r="D8" s="293">
        <f t="shared" ref="D8:D32" si="2">G8+J8</f>
        <v>12</v>
      </c>
      <c r="E8" s="293">
        <f t="shared" ref="E8:E32" si="3">G8+F8</f>
        <v>14</v>
      </c>
      <c r="F8" s="126">
        <v>7</v>
      </c>
      <c r="G8" s="126">
        <v>7</v>
      </c>
      <c r="H8" s="293">
        <f t="shared" ref="H8:H32" si="4">J8+I8</f>
        <v>5</v>
      </c>
      <c r="I8" s="126">
        <v>0</v>
      </c>
      <c r="J8" s="126">
        <v>5</v>
      </c>
      <c r="K8" s="138">
        <v>1</v>
      </c>
    </row>
    <row r="9" spans="1:11" s="29" customFormat="1" ht="17.25" customHeight="1" thickBot="1" x14ac:dyDescent="0.25">
      <c r="A9" s="42">
        <v>2</v>
      </c>
      <c r="B9" s="136">
        <f t="shared" si="0"/>
        <v>6</v>
      </c>
      <c r="C9" s="136">
        <f t="shared" si="1"/>
        <v>4</v>
      </c>
      <c r="D9" s="136">
        <f t="shared" si="2"/>
        <v>2</v>
      </c>
      <c r="E9" s="136">
        <f t="shared" si="3"/>
        <v>6</v>
      </c>
      <c r="F9" s="128">
        <v>4</v>
      </c>
      <c r="G9" s="128">
        <v>2</v>
      </c>
      <c r="H9" s="136">
        <f t="shared" si="4"/>
        <v>0</v>
      </c>
      <c r="I9" s="128">
        <v>0</v>
      </c>
      <c r="J9" s="128">
        <v>0</v>
      </c>
      <c r="K9" s="139">
        <v>2</v>
      </c>
    </row>
    <row r="10" spans="1:11" s="29" customFormat="1" ht="17.25" customHeight="1" thickBot="1" x14ac:dyDescent="0.25">
      <c r="A10" s="41">
        <v>3</v>
      </c>
      <c r="B10" s="293">
        <f t="shared" si="0"/>
        <v>9</v>
      </c>
      <c r="C10" s="293">
        <f t="shared" si="1"/>
        <v>1</v>
      </c>
      <c r="D10" s="293">
        <f t="shared" si="2"/>
        <v>8</v>
      </c>
      <c r="E10" s="293">
        <f t="shared" si="3"/>
        <v>8</v>
      </c>
      <c r="F10" s="126">
        <v>1</v>
      </c>
      <c r="G10" s="126">
        <v>7</v>
      </c>
      <c r="H10" s="293">
        <f t="shared" si="4"/>
        <v>1</v>
      </c>
      <c r="I10" s="126">
        <v>0</v>
      </c>
      <c r="J10" s="126">
        <v>1</v>
      </c>
      <c r="K10" s="138">
        <v>3</v>
      </c>
    </row>
    <row r="11" spans="1:11" s="29" customFormat="1" ht="17.25" customHeight="1" x14ac:dyDescent="0.2">
      <c r="A11" s="155">
        <v>4</v>
      </c>
      <c r="B11" s="352">
        <f t="shared" si="0"/>
        <v>7</v>
      </c>
      <c r="C11" s="739">
        <f t="shared" si="1"/>
        <v>2</v>
      </c>
      <c r="D11" s="739">
        <f t="shared" si="2"/>
        <v>5</v>
      </c>
      <c r="E11" s="352">
        <f t="shared" si="3"/>
        <v>5</v>
      </c>
      <c r="F11" s="130">
        <v>2</v>
      </c>
      <c r="G11" s="130">
        <v>3</v>
      </c>
      <c r="H11" s="352">
        <f t="shared" si="4"/>
        <v>2</v>
      </c>
      <c r="I11" s="130">
        <v>0</v>
      </c>
      <c r="J11" s="130">
        <v>2</v>
      </c>
      <c r="K11" s="140">
        <v>4</v>
      </c>
    </row>
    <row r="12" spans="1:11" s="29" customFormat="1" ht="17.25" customHeight="1" x14ac:dyDescent="0.2">
      <c r="A12" s="847" t="s">
        <v>47</v>
      </c>
      <c r="B12" s="386">
        <f>SUM(B7:B11)</f>
        <v>213</v>
      </c>
      <c r="C12" s="386">
        <f t="shared" si="1"/>
        <v>103</v>
      </c>
      <c r="D12" s="386">
        <f t="shared" si="2"/>
        <v>110</v>
      </c>
      <c r="E12" s="386">
        <f>SUM(E7:E11)</f>
        <v>150</v>
      </c>
      <c r="F12" s="386">
        <f>SUM(F7:F11)</f>
        <v>73</v>
      </c>
      <c r="G12" s="386">
        <f t="shared" ref="G12:I12" si="5">SUM(G7:G11)</f>
        <v>77</v>
      </c>
      <c r="H12" s="386">
        <f t="shared" si="4"/>
        <v>63</v>
      </c>
      <c r="I12" s="356">
        <f t="shared" si="5"/>
        <v>30</v>
      </c>
      <c r="J12" s="387">
        <f>SUM(J7:J11)</f>
        <v>33</v>
      </c>
      <c r="K12" s="848" t="s">
        <v>48</v>
      </c>
    </row>
    <row r="13" spans="1:11" s="29" customFormat="1" ht="17.25" customHeight="1" thickBot="1" x14ac:dyDescent="0.25">
      <c r="A13" s="353" t="s">
        <v>155</v>
      </c>
      <c r="B13" s="260">
        <f t="shared" si="0"/>
        <v>7</v>
      </c>
      <c r="C13" s="260">
        <f t="shared" si="1"/>
        <v>3</v>
      </c>
      <c r="D13" s="260">
        <f t="shared" si="2"/>
        <v>4</v>
      </c>
      <c r="E13" s="260">
        <f t="shared" si="3"/>
        <v>5</v>
      </c>
      <c r="F13" s="354">
        <v>2</v>
      </c>
      <c r="G13" s="354">
        <v>3</v>
      </c>
      <c r="H13" s="260">
        <f t="shared" si="4"/>
        <v>2</v>
      </c>
      <c r="I13" s="354">
        <v>1</v>
      </c>
      <c r="J13" s="354">
        <v>1</v>
      </c>
      <c r="K13" s="355" t="s">
        <v>156</v>
      </c>
    </row>
    <row r="14" spans="1:11" s="29" customFormat="1" ht="17.25" customHeight="1" thickBot="1" x14ac:dyDescent="0.25">
      <c r="A14" s="41" t="s">
        <v>157</v>
      </c>
      <c r="B14" s="293">
        <f t="shared" si="0"/>
        <v>20</v>
      </c>
      <c r="C14" s="293">
        <f t="shared" si="1"/>
        <v>12</v>
      </c>
      <c r="D14" s="293">
        <f t="shared" si="2"/>
        <v>8</v>
      </c>
      <c r="E14" s="293">
        <f t="shared" si="3"/>
        <v>8</v>
      </c>
      <c r="F14" s="126">
        <v>5</v>
      </c>
      <c r="G14" s="126">
        <v>3</v>
      </c>
      <c r="H14" s="293">
        <f t="shared" si="4"/>
        <v>12</v>
      </c>
      <c r="I14" s="126">
        <v>7</v>
      </c>
      <c r="J14" s="126">
        <v>5</v>
      </c>
      <c r="K14" s="138" t="s">
        <v>158</v>
      </c>
    </row>
    <row r="15" spans="1:11" s="29" customFormat="1" ht="17.25" customHeight="1" thickBot="1" x14ac:dyDescent="0.25">
      <c r="A15" s="289" t="s">
        <v>62</v>
      </c>
      <c r="B15" s="136">
        <f t="shared" si="0"/>
        <v>52</v>
      </c>
      <c r="C15" s="136">
        <f t="shared" si="1"/>
        <v>7</v>
      </c>
      <c r="D15" s="136">
        <f t="shared" si="2"/>
        <v>45</v>
      </c>
      <c r="E15" s="136">
        <f t="shared" si="3"/>
        <v>21</v>
      </c>
      <c r="F15" s="290">
        <v>5</v>
      </c>
      <c r="G15" s="290">
        <v>16</v>
      </c>
      <c r="H15" s="136">
        <f t="shared" si="4"/>
        <v>31</v>
      </c>
      <c r="I15" s="290">
        <v>2</v>
      </c>
      <c r="J15" s="290">
        <v>29</v>
      </c>
      <c r="K15" s="291" t="s">
        <v>159</v>
      </c>
    </row>
    <row r="16" spans="1:11" s="29" customFormat="1" ht="17.25" customHeight="1" thickBot="1" x14ac:dyDescent="0.25">
      <c r="A16" s="41" t="s">
        <v>64</v>
      </c>
      <c r="B16" s="293">
        <f t="shared" si="0"/>
        <v>91</v>
      </c>
      <c r="C16" s="293">
        <f t="shared" si="1"/>
        <v>11</v>
      </c>
      <c r="D16" s="293">
        <f t="shared" si="2"/>
        <v>80</v>
      </c>
      <c r="E16" s="293">
        <f t="shared" si="3"/>
        <v>66</v>
      </c>
      <c r="F16" s="126">
        <v>7</v>
      </c>
      <c r="G16" s="126">
        <v>59</v>
      </c>
      <c r="H16" s="293">
        <f t="shared" si="4"/>
        <v>25</v>
      </c>
      <c r="I16" s="126">
        <v>4</v>
      </c>
      <c r="J16" s="126">
        <v>21</v>
      </c>
      <c r="K16" s="138" t="s">
        <v>160</v>
      </c>
    </row>
    <row r="17" spans="1:11" s="29" customFormat="1" ht="17.25" customHeight="1" thickBot="1" x14ac:dyDescent="0.25">
      <c r="A17" s="289" t="s">
        <v>66</v>
      </c>
      <c r="B17" s="136">
        <f t="shared" si="0"/>
        <v>129</v>
      </c>
      <c r="C17" s="136">
        <f t="shared" si="1"/>
        <v>14</v>
      </c>
      <c r="D17" s="136">
        <f t="shared" si="2"/>
        <v>115</v>
      </c>
      <c r="E17" s="136">
        <f t="shared" si="3"/>
        <v>117</v>
      </c>
      <c r="F17" s="290">
        <v>12</v>
      </c>
      <c r="G17" s="290">
        <v>105</v>
      </c>
      <c r="H17" s="136">
        <f t="shared" si="4"/>
        <v>12</v>
      </c>
      <c r="I17" s="290">
        <v>2</v>
      </c>
      <c r="J17" s="290">
        <v>10</v>
      </c>
      <c r="K17" s="291" t="s">
        <v>161</v>
      </c>
    </row>
    <row r="18" spans="1:11" s="29" customFormat="1" ht="17.25" customHeight="1" thickBot="1" x14ac:dyDescent="0.25">
      <c r="A18" s="41" t="s">
        <v>68</v>
      </c>
      <c r="B18" s="293">
        <f t="shared" si="0"/>
        <v>163</v>
      </c>
      <c r="C18" s="293">
        <f t="shared" si="1"/>
        <v>17</v>
      </c>
      <c r="D18" s="293">
        <f t="shared" si="2"/>
        <v>146</v>
      </c>
      <c r="E18" s="293">
        <f t="shared" si="3"/>
        <v>148</v>
      </c>
      <c r="F18" s="126">
        <v>15</v>
      </c>
      <c r="G18" s="126">
        <v>133</v>
      </c>
      <c r="H18" s="293">
        <f t="shared" si="4"/>
        <v>15</v>
      </c>
      <c r="I18" s="126">
        <v>2</v>
      </c>
      <c r="J18" s="126">
        <v>13</v>
      </c>
      <c r="K18" s="138" t="s">
        <v>162</v>
      </c>
    </row>
    <row r="19" spans="1:11" s="29" customFormat="1" ht="17.25" customHeight="1" thickBot="1" x14ac:dyDescent="0.25">
      <c r="A19" s="289" t="s">
        <v>70</v>
      </c>
      <c r="B19" s="136">
        <f t="shared" si="0"/>
        <v>145</v>
      </c>
      <c r="C19" s="136">
        <f t="shared" si="1"/>
        <v>18</v>
      </c>
      <c r="D19" s="136">
        <f t="shared" si="2"/>
        <v>127</v>
      </c>
      <c r="E19" s="136">
        <f t="shared" si="3"/>
        <v>131</v>
      </c>
      <c r="F19" s="290">
        <v>12</v>
      </c>
      <c r="G19" s="290">
        <v>119</v>
      </c>
      <c r="H19" s="136">
        <f t="shared" si="4"/>
        <v>14</v>
      </c>
      <c r="I19" s="290">
        <v>6</v>
      </c>
      <c r="J19" s="290">
        <v>8</v>
      </c>
      <c r="K19" s="291" t="s">
        <v>163</v>
      </c>
    </row>
    <row r="20" spans="1:11" s="29" customFormat="1" ht="17.25" customHeight="1" thickBot="1" x14ac:dyDescent="0.25">
      <c r="A20" s="41" t="s">
        <v>72</v>
      </c>
      <c r="B20" s="293">
        <f t="shared" si="0"/>
        <v>165</v>
      </c>
      <c r="C20" s="293">
        <f t="shared" si="1"/>
        <v>19</v>
      </c>
      <c r="D20" s="293">
        <f t="shared" si="2"/>
        <v>146</v>
      </c>
      <c r="E20" s="293">
        <f t="shared" si="3"/>
        <v>139</v>
      </c>
      <c r="F20" s="126">
        <v>7</v>
      </c>
      <c r="G20" s="126">
        <v>132</v>
      </c>
      <c r="H20" s="293">
        <f t="shared" si="4"/>
        <v>26</v>
      </c>
      <c r="I20" s="126">
        <v>12</v>
      </c>
      <c r="J20" s="126">
        <v>14</v>
      </c>
      <c r="K20" s="138" t="s">
        <v>164</v>
      </c>
    </row>
    <row r="21" spans="1:11" s="29" customFormat="1" ht="17.25" customHeight="1" thickBot="1" x14ac:dyDescent="0.25">
      <c r="A21" s="289" t="s">
        <v>165</v>
      </c>
      <c r="B21" s="136">
        <f t="shared" si="0"/>
        <v>162</v>
      </c>
      <c r="C21" s="136">
        <f t="shared" si="1"/>
        <v>23</v>
      </c>
      <c r="D21" s="136">
        <f t="shared" si="2"/>
        <v>139</v>
      </c>
      <c r="E21" s="136">
        <f t="shared" si="3"/>
        <v>135</v>
      </c>
      <c r="F21" s="290">
        <v>13</v>
      </c>
      <c r="G21" s="290">
        <v>122</v>
      </c>
      <c r="H21" s="136">
        <f t="shared" si="4"/>
        <v>27</v>
      </c>
      <c r="I21" s="290">
        <v>10</v>
      </c>
      <c r="J21" s="290">
        <v>17</v>
      </c>
      <c r="K21" s="291" t="s">
        <v>166</v>
      </c>
    </row>
    <row r="22" spans="1:11" s="29" customFormat="1" ht="17.25" customHeight="1" thickBot="1" x14ac:dyDescent="0.25">
      <c r="A22" s="41" t="s">
        <v>167</v>
      </c>
      <c r="B22" s="293">
        <f t="shared" si="0"/>
        <v>166</v>
      </c>
      <c r="C22" s="293">
        <f t="shared" si="1"/>
        <v>38</v>
      </c>
      <c r="D22" s="293">
        <f t="shared" si="2"/>
        <v>128</v>
      </c>
      <c r="E22" s="293">
        <f t="shared" si="3"/>
        <v>122</v>
      </c>
      <c r="F22" s="126">
        <v>23</v>
      </c>
      <c r="G22" s="126">
        <v>99</v>
      </c>
      <c r="H22" s="293">
        <f t="shared" si="4"/>
        <v>44</v>
      </c>
      <c r="I22" s="126">
        <v>15</v>
      </c>
      <c r="J22" s="126">
        <v>29</v>
      </c>
      <c r="K22" s="138" t="s">
        <v>168</v>
      </c>
    </row>
    <row r="23" spans="1:11" s="29" customFormat="1" ht="17.25" customHeight="1" thickBot="1" x14ac:dyDescent="0.25">
      <c r="A23" s="289" t="s">
        <v>169</v>
      </c>
      <c r="B23" s="136">
        <f t="shared" si="0"/>
        <v>179</v>
      </c>
      <c r="C23" s="136">
        <f t="shared" si="1"/>
        <v>39</v>
      </c>
      <c r="D23" s="136">
        <f t="shared" si="2"/>
        <v>140</v>
      </c>
      <c r="E23" s="136">
        <f t="shared" si="3"/>
        <v>126</v>
      </c>
      <c r="F23" s="290">
        <v>21</v>
      </c>
      <c r="G23" s="290">
        <v>105</v>
      </c>
      <c r="H23" s="136">
        <f t="shared" si="4"/>
        <v>53</v>
      </c>
      <c r="I23" s="290">
        <v>18</v>
      </c>
      <c r="J23" s="290">
        <v>35</v>
      </c>
      <c r="K23" s="291" t="s">
        <v>170</v>
      </c>
    </row>
    <row r="24" spans="1:11" s="29" customFormat="1" ht="17.25" customHeight="1" thickBot="1" x14ac:dyDescent="0.25">
      <c r="A24" s="41" t="s">
        <v>171</v>
      </c>
      <c r="B24" s="293">
        <f t="shared" si="0"/>
        <v>164</v>
      </c>
      <c r="C24" s="293">
        <f t="shared" si="1"/>
        <v>47</v>
      </c>
      <c r="D24" s="293">
        <f t="shared" si="2"/>
        <v>117</v>
      </c>
      <c r="E24" s="293">
        <f t="shared" si="3"/>
        <v>100</v>
      </c>
      <c r="F24" s="126">
        <v>19</v>
      </c>
      <c r="G24" s="126">
        <v>81</v>
      </c>
      <c r="H24" s="293">
        <f t="shared" si="4"/>
        <v>64</v>
      </c>
      <c r="I24" s="126">
        <v>28</v>
      </c>
      <c r="J24" s="126">
        <v>36</v>
      </c>
      <c r="K24" s="138" t="s">
        <v>172</v>
      </c>
    </row>
    <row r="25" spans="1:11" s="29" customFormat="1" ht="17.25" customHeight="1" thickBot="1" x14ac:dyDescent="0.25">
      <c r="A25" s="289" t="s">
        <v>173</v>
      </c>
      <c r="B25" s="136">
        <f t="shared" si="0"/>
        <v>161</v>
      </c>
      <c r="C25" s="136">
        <f t="shared" si="1"/>
        <v>63</v>
      </c>
      <c r="D25" s="136">
        <f t="shared" si="2"/>
        <v>98</v>
      </c>
      <c r="E25" s="136">
        <f t="shared" si="3"/>
        <v>103</v>
      </c>
      <c r="F25" s="290">
        <v>40</v>
      </c>
      <c r="G25" s="290">
        <v>63</v>
      </c>
      <c r="H25" s="136">
        <f t="shared" si="4"/>
        <v>58</v>
      </c>
      <c r="I25" s="290">
        <v>23</v>
      </c>
      <c r="J25" s="128">
        <v>35</v>
      </c>
      <c r="K25" s="139" t="s">
        <v>174</v>
      </c>
    </row>
    <row r="26" spans="1:11" s="29" customFormat="1" ht="17.25" customHeight="1" thickBot="1" x14ac:dyDescent="0.25">
      <c r="A26" s="41" t="s">
        <v>175</v>
      </c>
      <c r="B26" s="293">
        <f t="shared" si="0"/>
        <v>137</v>
      </c>
      <c r="C26" s="293">
        <f t="shared" si="1"/>
        <v>55</v>
      </c>
      <c r="D26" s="293">
        <f t="shared" si="2"/>
        <v>82</v>
      </c>
      <c r="E26" s="293">
        <f t="shared" si="3"/>
        <v>78</v>
      </c>
      <c r="F26" s="126">
        <v>29</v>
      </c>
      <c r="G26" s="126">
        <v>49</v>
      </c>
      <c r="H26" s="293">
        <f t="shared" si="4"/>
        <v>59</v>
      </c>
      <c r="I26" s="126">
        <v>26</v>
      </c>
      <c r="J26" s="126">
        <v>33</v>
      </c>
      <c r="K26" s="138" t="s">
        <v>176</v>
      </c>
    </row>
    <row r="27" spans="1:11" s="29" customFormat="1" ht="17.25" customHeight="1" thickBot="1" x14ac:dyDescent="0.25">
      <c r="A27" s="42" t="s">
        <v>177</v>
      </c>
      <c r="B27" s="136">
        <f t="shared" si="0"/>
        <v>149</v>
      </c>
      <c r="C27" s="136">
        <f t="shared" si="1"/>
        <v>69</v>
      </c>
      <c r="D27" s="136">
        <f t="shared" si="2"/>
        <v>80</v>
      </c>
      <c r="E27" s="136">
        <f t="shared" si="3"/>
        <v>61</v>
      </c>
      <c r="F27" s="128">
        <v>24</v>
      </c>
      <c r="G27" s="128">
        <v>37</v>
      </c>
      <c r="H27" s="136">
        <f t="shared" si="4"/>
        <v>88</v>
      </c>
      <c r="I27" s="128">
        <v>45</v>
      </c>
      <c r="J27" s="128">
        <v>43</v>
      </c>
      <c r="K27" s="139" t="s">
        <v>178</v>
      </c>
    </row>
    <row r="28" spans="1:11" s="29" customFormat="1" ht="17.25" customHeight="1" thickBot="1" x14ac:dyDescent="0.25">
      <c r="A28" s="41" t="s">
        <v>274</v>
      </c>
      <c r="B28" s="293">
        <f t="shared" si="0"/>
        <v>132</v>
      </c>
      <c r="C28" s="293">
        <f t="shared" si="1"/>
        <v>60</v>
      </c>
      <c r="D28" s="293">
        <f t="shared" si="2"/>
        <v>72</v>
      </c>
      <c r="E28" s="293">
        <f t="shared" si="3"/>
        <v>56</v>
      </c>
      <c r="F28" s="126">
        <v>24</v>
      </c>
      <c r="G28" s="126">
        <v>32</v>
      </c>
      <c r="H28" s="293">
        <f t="shared" si="4"/>
        <v>76</v>
      </c>
      <c r="I28" s="126">
        <v>36</v>
      </c>
      <c r="J28" s="126">
        <v>40</v>
      </c>
      <c r="K28" s="138" t="s">
        <v>275</v>
      </c>
    </row>
    <row r="29" spans="1:11" s="29" customFormat="1" ht="17.25" customHeight="1" thickBot="1" x14ac:dyDescent="0.25">
      <c r="A29" s="289" t="s">
        <v>276</v>
      </c>
      <c r="B29" s="136">
        <f t="shared" si="0"/>
        <v>88</v>
      </c>
      <c r="C29" s="136">
        <f t="shared" si="1"/>
        <v>36</v>
      </c>
      <c r="D29" s="136">
        <f t="shared" si="2"/>
        <v>52</v>
      </c>
      <c r="E29" s="136">
        <f t="shared" si="3"/>
        <v>37</v>
      </c>
      <c r="F29" s="290">
        <v>18</v>
      </c>
      <c r="G29" s="290">
        <v>19</v>
      </c>
      <c r="H29" s="136">
        <f t="shared" si="4"/>
        <v>51</v>
      </c>
      <c r="I29" s="290">
        <v>18</v>
      </c>
      <c r="J29" s="128">
        <v>33</v>
      </c>
      <c r="K29" s="139" t="s">
        <v>277</v>
      </c>
    </row>
    <row r="30" spans="1:11" s="29" customFormat="1" ht="17.25" customHeight="1" thickBot="1" x14ac:dyDescent="0.25">
      <c r="A30" s="41" t="s">
        <v>278</v>
      </c>
      <c r="B30" s="293">
        <f t="shared" si="0"/>
        <v>40</v>
      </c>
      <c r="C30" s="293">
        <f t="shared" si="1"/>
        <v>14</v>
      </c>
      <c r="D30" s="293">
        <f t="shared" si="2"/>
        <v>26</v>
      </c>
      <c r="E30" s="293">
        <f t="shared" si="3"/>
        <v>15</v>
      </c>
      <c r="F30" s="126">
        <v>5</v>
      </c>
      <c r="G30" s="126">
        <v>10</v>
      </c>
      <c r="H30" s="293">
        <f t="shared" si="4"/>
        <v>25</v>
      </c>
      <c r="I30" s="126">
        <v>9</v>
      </c>
      <c r="J30" s="126">
        <v>16</v>
      </c>
      <c r="K30" s="138" t="s">
        <v>279</v>
      </c>
    </row>
    <row r="31" spans="1:11" s="29" customFormat="1" ht="17.25" customHeight="1" thickBot="1" x14ac:dyDescent="0.25">
      <c r="A31" s="155" t="s">
        <v>280</v>
      </c>
      <c r="B31" s="136">
        <f t="shared" si="0"/>
        <v>20</v>
      </c>
      <c r="C31" s="136">
        <f t="shared" si="1"/>
        <v>12</v>
      </c>
      <c r="D31" s="136">
        <f t="shared" si="2"/>
        <v>8</v>
      </c>
      <c r="E31" s="136">
        <f t="shared" si="3"/>
        <v>9</v>
      </c>
      <c r="F31" s="130">
        <v>5</v>
      </c>
      <c r="G31" s="130">
        <v>4</v>
      </c>
      <c r="H31" s="136">
        <f t="shared" si="4"/>
        <v>11</v>
      </c>
      <c r="I31" s="130">
        <v>7</v>
      </c>
      <c r="J31" s="130">
        <v>4</v>
      </c>
      <c r="K31" s="140" t="s">
        <v>280</v>
      </c>
    </row>
    <row r="32" spans="1:11" s="29" customFormat="1" ht="17.25" customHeight="1" x14ac:dyDescent="0.2">
      <c r="A32" s="846" t="s">
        <v>74</v>
      </c>
      <c r="B32" s="386">
        <f t="shared" si="0"/>
        <v>2</v>
      </c>
      <c r="C32" s="738">
        <f t="shared" si="1"/>
        <v>0</v>
      </c>
      <c r="D32" s="738">
        <f t="shared" si="2"/>
        <v>2</v>
      </c>
      <c r="E32" s="386">
        <f t="shared" si="3"/>
        <v>2</v>
      </c>
      <c r="F32" s="466">
        <v>0</v>
      </c>
      <c r="G32" s="466">
        <v>2</v>
      </c>
      <c r="H32" s="386">
        <f t="shared" si="4"/>
        <v>0</v>
      </c>
      <c r="I32" s="304">
        <v>0</v>
      </c>
      <c r="J32" s="304">
        <v>0</v>
      </c>
      <c r="K32" s="845" t="s">
        <v>75</v>
      </c>
    </row>
    <row r="33" spans="1:11" s="29" customFormat="1" ht="26.25" customHeight="1" x14ac:dyDescent="0.2">
      <c r="A33" s="571" t="s">
        <v>294</v>
      </c>
      <c r="B33" s="285">
        <f t="shared" ref="B33:I33" si="6">SUM(B12:B32)</f>
        <v>2385</v>
      </c>
      <c r="C33" s="285">
        <f t="shared" si="6"/>
        <v>660</v>
      </c>
      <c r="D33" s="285">
        <f t="shared" si="6"/>
        <v>1725</v>
      </c>
      <c r="E33" s="285">
        <f t="shared" si="6"/>
        <v>1629</v>
      </c>
      <c r="F33" s="285">
        <f t="shared" si="6"/>
        <v>359</v>
      </c>
      <c r="G33" s="285">
        <f t="shared" si="6"/>
        <v>1270</v>
      </c>
      <c r="H33" s="285">
        <f t="shared" si="6"/>
        <v>756</v>
      </c>
      <c r="I33" s="135">
        <f t="shared" si="6"/>
        <v>301</v>
      </c>
      <c r="J33" s="135">
        <f>SUM(J12:J32)</f>
        <v>455</v>
      </c>
      <c r="K33" s="672" t="s">
        <v>554</v>
      </c>
    </row>
    <row r="36" spans="1:11" ht="45" x14ac:dyDescent="0.2">
      <c r="B36" s="106" t="s">
        <v>409</v>
      </c>
      <c r="C36" s="106" t="s">
        <v>408</v>
      </c>
    </row>
    <row r="37" spans="1:11" x14ac:dyDescent="0.2">
      <c r="A37" s="3" t="s">
        <v>329</v>
      </c>
      <c r="B37" s="3">
        <f>E12</f>
        <v>150</v>
      </c>
      <c r="C37" s="131">
        <f>H12</f>
        <v>63</v>
      </c>
    </row>
    <row r="38" spans="1:11" x14ac:dyDescent="0.2">
      <c r="A38" s="3" t="s">
        <v>155</v>
      </c>
      <c r="B38" s="3">
        <f>E13</f>
        <v>5</v>
      </c>
      <c r="C38" s="3">
        <f>H13</f>
        <v>2</v>
      </c>
    </row>
    <row r="39" spans="1:11" x14ac:dyDescent="0.2">
      <c r="A39" s="3" t="s">
        <v>157</v>
      </c>
      <c r="B39" s="3">
        <f t="shared" ref="B39:B49" si="7">E14</f>
        <v>8</v>
      </c>
      <c r="C39" s="3">
        <f t="shared" ref="C39:C49" si="8">H14</f>
        <v>12</v>
      </c>
    </row>
    <row r="40" spans="1:11" x14ac:dyDescent="0.2">
      <c r="A40" s="3" t="s">
        <v>62</v>
      </c>
      <c r="B40" s="3">
        <f t="shared" si="7"/>
        <v>21</v>
      </c>
      <c r="C40" s="3">
        <f t="shared" si="8"/>
        <v>31</v>
      </c>
    </row>
    <row r="41" spans="1:11" x14ac:dyDescent="0.2">
      <c r="A41" s="3" t="s">
        <v>64</v>
      </c>
      <c r="B41" s="3">
        <f t="shared" si="7"/>
        <v>66</v>
      </c>
      <c r="C41" s="3">
        <f t="shared" si="8"/>
        <v>25</v>
      </c>
    </row>
    <row r="42" spans="1:11" x14ac:dyDescent="0.2">
      <c r="A42" s="3" t="s">
        <v>66</v>
      </c>
      <c r="B42" s="3">
        <f t="shared" si="7"/>
        <v>117</v>
      </c>
      <c r="C42" s="3">
        <f t="shared" si="8"/>
        <v>12</v>
      </c>
    </row>
    <row r="43" spans="1:11" x14ac:dyDescent="0.2">
      <c r="A43" s="3" t="s">
        <v>68</v>
      </c>
      <c r="B43" s="3">
        <f t="shared" si="7"/>
        <v>148</v>
      </c>
      <c r="C43" s="3">
        <f t="shared" si="8"/>
        <v>15</v>
      </c>
    </row>
    <row r="44" spans="1:11" x14ac:dyDescent="0.2">
      <c r="A44" s="3" t="s">
        <v>70</v>
      </c>
      <c r="B44" s="3">
        <f t="shared" si="7"/>
        <v>131</v>
      </c>
      <c r="C44" s="3">
        <f t="shared" si="8"/>
        <v>14</v>
      </c>
    </row>
    <row r="45" spans="1:11" x14ac:dyDescent="0.2">
      <c r="A45" s="3" t="s">
        <v>72</v>
      </c>
      <c r="B45" s="3">
        <f t="shared" si="7"/>
        <v>139</v>
      </c>
      <c r="C45" s="3">
        <f t="shared" si="8"/>
        <v>26</v>
      </c>
    </row>
    <row r="46" spans="1:11" x14ac:dyDescent="0.2">
      <c r="A46" s="3" t="s">
        <v>165</v>
      </c>
      <c r="B46" s="3">
        <f t="shared" si="7"/>
        <v>135</v>
      </c>
      <c r="C46" s="3">
        <f t="shared" si="8"/>
        <v>27</v>
      </c>
    </row>
    <row r="47" spans="1:11" x14ac:dyDescent="0.2">
      <c r="A47" s="3" t="s">
        <v>167</v>
      </c>
      <c r="B47" s="3">
        <f t="shared" si="7"/>
        <v>122</v>
      </c>
      <c r="C47" s="3">
        <f t="shared" si="8"/>
        <v>44</v>
      </c>
    </row>
    <row r="48" spans="1:11" x14ac:dyDescent="0.2">
      <c r="A48" s="3" t="s">
        <v>169</v>
      </c>
      <c r="B48" s="3">
        <f t="shared" si="7"/>
        <v>126</v>
      </c>
      <c r="C48" s="3">
        <f t="shared" si="8"/>
        <v>53</v>
      </c>
    </row>
    <row r="49" spans="1:3" x14ac:dyDescent="0.2">
      <c r="A49" s="3" t="s">
        <v>171</v>
      </c>
      <c r="B49" s="3">
        <f t="shared" si="7"/>
        <v>100</v>
      </c>
      <c r="C49" s="3">
        <f t="shared" si="8"/>
        <v>64</v>
      </c>
    </row>
    <row r="50" spans="1:3" x14ac:dyDescent="0.2">
      <c r="A50" s="3" t="s">
        <v>330</v>
      </c>
      <c r="B50" s="3">
        <f>SUM(E25:E31)</f>
        <v>359</v>
      </c>
      <c r="C50" s="3">
        <f>SUM(H25:H31)</f>
        <v>368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P27"/>
  <sheetViews>
    <sheetView view="pageBreakPreview" zoomScaleNormal="100" zoomScaleSheetLayoutView="100" workbookViewId="0">
      <selection activeCell="H27" sqref="H27:H28"/>
    </sheetView>
  </sheetViews>
  <sheetFormatPr defaultRowHeight="15.75" x14ac:dyDescent="0.2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9"/>
    <col min="254" max="254" width="22.7109375" style="9" customWidth="1"/>
    <col min="255" max="255" width="7.7109375" style="9" customWidth="1"/>
    <col min="256" max="256" width="11.140625" style="9" customWidth="1"/>
    <col min="257" max="257" width="8.140625" style="9" bestFit="1" customWidth="1"/>
    <col min="258" max="258" width="9.7109375" style="9" customWidth="1"/>
    <col min="259" max="261" width="7.7109375" style="9" customWidth="1"/>
    <col min="262" max="262" width="8.5703125" style="9" customWidth="1"/>
    <col min="263" max="265" width="7.7109375" style="9" customWidth="1"/>
    <col min="266" max="266" width="8.5703125" style="9" customWidth="1"/>
    <col min="267" max="267" width="7.7109375" style="9" customWidth="1"/>
    <col min="268" max="268" width="22.7109375" style="9" customWidth="1"/>
    <col min="269" max="509" width="9.140625" style="9"/>
    <col min="510" max="510" width="22.7109375" style="9" customWidth="1"/>
    <col min="511" max="511" width="7.7109375" style="9" customWidth="1"/>
    <col min="512" max="512" width="11.140625" style="9" customWidth="1"/>
    <col min="513" max="513" width="8.140625" style="9" bestFit="1" customWidth="1"/>
    <col min="514" max="514" width="9.7109375" style="9" customWidth="1"/>
    <col min="515" max="517" width="7.7109375" style="9" customWidth="1"/>
    <col min="518" max="518" width="8.5703125" style="9" customWidth="1"/>
    <col min="519" max="521" width="7.7109375" style="9" customWidth="1"/>
    <col min="522" max="522" width="8.5703125" style="9" customWidth="1"/>
    <col min="523" max="523" width="7.7109375" style="9" customWidth="1"/>
    <col min="524" max="524" width="22.7109375" style="9" customWidth="1"/>
    <col min="525" max="765" width="9.140625" style="9"/>
    <col min="766" max="766" width="22.7109375" style="9" customWidth="1"/>
    <col min="767" max="767" width="7.7109375" style="9" customWidth="1"/>
    <col min="768" max="768" width="11.140625" style="9" customWidth="1"/>
    <col min="769" max="769" width="8.140625" style="9" bestFit="1" customWidth="1"/>
    <col min="770" max="770" width="9.7109375" style="9" customWidth="1"/>
    <col min="771" max="773" width="7.7109375" style="9" customWidth="1"/>
    <col min="774" max="774" width="8.5703125" style="9" customWidth="1"/>
    <col min="775" max="777" width="7.7109375" style="9" customWidth="1"/>
    <col min="778" max="778" width="8.5703125" style="9" customWidth="1"/>
    <col min="779" max="779" width="7.7109375" style="9" customWidth="1"/>
    <col min="780" max="780" width="22.7109375" style="9" customWidth="1"/>
    <col min="781" max="1021" width="9.140625" style="9"/>
    <col min="1022" max="1022" width="22.7109375" style="9" customWidth="1"/>
    <col min="1023" max="1023" width="7.7109375" style="9" customWidth="1"/>
    <col min="1024" max="1024" width="11.140625" style="9" customWidth="1"/>
    <col min="1025" max="1025" width="8.140625" style="9" bestFit="1" customWidth="1"/>
    <col min="1026" max="1026" width="9.7109375" style="9" customWidth="1"/>
    <col min="1027" max="1029" width="7.7109375" style="9" customWidth="1"/>
    <col min="1030" max="1030" width="8.5703125" style="9" customWidth="1"/>
    <col min="1031" max="1033" width="7.7109375" style="9" customWidth="1"/>
    <col min="1034" max="1034" width="8.5703125" style="9" customWidth="1"/>
    <col min="1035" max="1035" width="7.7109375" style="9" customWidth="1"/>
    <col min="1036" max="1036" width="22.7109375" style="9" customWidth="1"/>
    <col min="1037" max="1277" width="9.140625" style="9"/>
    <col min="1278" max="1278" width="22.7109375" style="9" customWidth="1"/>
    <col min="1279" max="1279" width="7.7109375" style="9" customWidth="1"/>
    <col min="1280" max="1280" width="11.140625" style="9" customWidth="1"/>
    <col min="1281" max="1281" width="8.140625" style="9" bestFit="1" customWidth="1"/>
    <col min="1282" max="1282" width="9.7109375" style="9" customWidth="1"/>
    <col min="1283" max="1285" width="7.7109375" style="9" customWidth="1"/>
    <col min="1286" max="1286" width="8.5703125" style="9" customWidth="1"/>
    <col min="1287" max="1289" width="7.7109375" style="9" customWidth="1"/>
    <col min="1290" max="1290" width="8.5703125" style="9" customWidth="1"/>
    <col min="1291" max="1291" width="7.7109375" style="9" customWidth="1"/>
    <col min="1292" max="1292" width="22.7109375" style="9" customWidth="1"/>
    <col min="1293" max="1533" width="9.140625" style="9"/>
    <col min="1534" max="1534" width="22.7109375" style="9" customWidth="1"/>
    <col min="1535" max="1535" width="7.7109375" style="9" customWidth="1"/>
    <col min="1536" max="1536" width="11.140625" style="9" customWidth="1"/>
    <col min="1537" max="1537" width="8.140625" style="9" bestFit="1" customWidth="1"/>
    <col min="1538" max="1538" width="9.7109375" style="9" customWidth="1"/>
    <col min="1539" max="1541" width="7.7109375" style="9" customWidth="1"/>
    <col min="1542" max="1542" width="8.5703125" style="9" customWidth="1"/>
    <col min="1543" max="1545" width="7.7109375" style="9" customWidth="1"/>
    <col min="1546" max="1546" width="8.5703125" style="9" customWidth="1"/>
    <col min="1547" max="1547" width="7.7109375" style="9" customWidth="1"/>
    <col min="1548" max="1548" width="22.7109375" style="9" customWidth="1"/>
    <col min="1549" max="1789" width="9.140625" style="9"/>
    <col min="1790" max="1790" width="22.7109375" style="9" customWidth="1"/>
    <col min="1791" max="1791" width="7.7109375" style="9" customWidth="1"/>
    <col min="1792" max="1792" width="11.140625" style="9" customWidth="1"/>
    <col min="1793" max="1793" width="8.140625" style="9" bestFit="1" customWidth="1"/>
    <col min="1794" max="1794" width="9.7109375" style="9" customWidth="1"/>
    <col min="1795" max="1797" width="7.7109375" style="9" customWidth="1"/>
    <col min="1798" max="1798" width="8.5703125" style="9" customWidth="1"/>
    <col min="1799" max="1801" width="7.7109375" style="9" customWidth="1"/>
    <col min="1802" max="1802" width="8.5703125" style="9" customWidth="1"/>
    <col min="1803" max="1803" width="7.7109375" style="9" customWidth="1"/>
    <col min="1804" max="1804" width="22.7109375" style="9" customWidth="1"/>
    <col min="1805" max="2045" width="9.140625" style="9"/>
    <col min="2046" max="2046" width="22.7109375" style="9" customWidth="1"/>
    <col min="2047" max="2047" width="7.7109375" style="9" customWidth="1"/>
    <col min="2048" max="2048" width="11.140625" style="9" customWidth="1"/>
    <col min="2049" max="2049" width="8.140625" style="9" bestFit="1" customWidth="1"/>
    <col min="2050" max="2050" width="9.7109375" style="9" customWidth="1"/>
    <col min="2051" max="2053" width="7.7109375" style="9" customWidth="1"/>
    <col min="2054" max="2054" width="8.5703125" style="9" customWidth="1"/>
    <col min="2055" max="2057" width="7.7109375" style="9" customWidth="1"/>
    <col min="2058" max="2058" width="8.5703125" style="9" customWidth="1"/>
    <col min="2059" max="2059" width="7.7109375" style="9" customWidth="1"/>
    <col min="2060" max="2060" width="22.7109375" style="9" customWidth="1"/>
    <col min="2061" max="2301" width="9.140625" style="9"/>
    <col min="2302" max="2302" width="22.7109375" style="9" customWidth="1"/>
    <col min="2303" max="2303" width="7.7109375" style="9" customWidth="1"/>
    <col min="2304" max="2304" width="11.140625" style="9" customWidth="1"/>
    <col min="2305" max="2305" width="8.140625" style="9" bestFit="1" customWidth="1"/>
    <col min="2306" max="2306" width="9.7109375" style="9" customWidth="1"/>
    <col min="2307" max="2309" width="7.7109375" style="9" customWidth="1"/>
    <col min="2310" max="2310" width="8.5703125" style="9" customWidth="1"/>
    <col min="2311" max="2313" width="7.7109375" style="9" customWidth="1"/>
    <col min="2314" max="2314" width="8.5703125" style="9" customWidth="1"/>
    <col min="2315" max="2315" width="7.7109375" style="9" customWidth="1"/>
    <col min="2316" max="2316" width="22.7109375" style="9" customWidth="1"/>
    <col min="2317" max="2557" width="9.140625" style="9"/>
    <col min="2558" max="2558" width="22.7109375" style="9" customWidth="1"/>
    <col min="2559" max="2559" width="7.7109375" style="9" customWidth="1"/>
    <col min="2560" max="2560" width="11.140625" style="9" customWidth="1"/>
    <col min="2561" max="2561" width="8.140625" style="9" bestFit="1" customWidth="1"/>
    <col min="2562" max="2562" width="9.7109375" style="9" customWidth="1"/>
    <col min="2563" max="2565" width="7.7109375" style="9" customWidth="1"/>
    <col min="2566" max="2566" width="8.5703125" style="9" customWidth="1"/>
    <col min="2567" max="2569" width="7.7109375" style="9" customWidth="1"/>
    <col min="2570" max="2570" width="8.5703125" style="9" customWidth="1"/>
    <col min="2571" max="2571" width="7.7109375" style="9" customWidth="1"/>
    <col min="2572" max="2572" width="22.7109375" style="9" customWidth="1"/>
    <col min="2573" max="2813" width="9.140625" style="9"/>
    <col min="2814" max="2814" width="22.7109375" style="9" customWidth="1"/>
    <col min="2815" max="2815" width="7.7109375" style="9" customWidth="1"/>
    <col min="2816" max="2816" width="11.140625" style="9" customWidth="1"/>
    <col min="2817" max="2817" width="8.140625" style="9" bestFit="1" customWidth="1"/>
    <col min="2818" max="2818" width="9.7109375" style="9" customWidth="1"/>
    <col min="2819" max="2821" width="7.7109375" style="9" customWidth="1"/>
    <col min="2822" max="2822" width="8.5703125" style="9" customWidth="1"/>
    <col min="2823" max="2825" width="7.7109375" style="9" customWidth="1"/>
    <col min="2826" max="2826" width="8.5703125" style="9" customWidth="1"/>
    <col min="2827" max="2827" width="7.7109375" style="9" customWidth="1"/>
    <col min="2828" max="2828" width="22.7109375" style="9" customWidth="1"/>
    <col min="2829" max="3069" width="9.140625" style="9"/>
    <col min="3070" max="3070" width="22.7109375" style="9" customWidth="1"/>
    <col min="3071" max="3071" width="7.7109375" style="9" customWidth="1"/>
    <col min="3072" max="3072" width="11.140625" style="9" customWidth="1"/>
    <col min="3073" max="3073" width="8.140625" style="9" bestFit="1" customWidth="1"/>
    <col min="3074" max="3074" width="9.7109375" style="9" customWidth="1"/>
    <col min="3075" max="3077" width="7.7109375" style="9" customWidth="1"/>
    <col min="3078" max="3078" width="8.5703125" style="9" customWidth="1"/>
    <col min="3079" max="3081" width="7.7109375" style="9" customWidth="1"/>
    <col min="3082" max="3082" width="8.5703125" style="9" customWidth="1"/>
    <col min="3083" max="3083" width="7.7109375" style="9" customWidth="1"/>
    <col min="3084" max="3084" width="22.7109375" style="9" customWidth="1"/>
    <col min="3085" max="3325" width="9.140625" style="9"/>
    <col min="3326" max="3326" width="22.7109375" style="9" customWidth="1"/>
    <col min="3327" max="3327" width="7.7109375" style="9" customWidth="1"/>
    <col min="3328" max="3328" width="11.140625" style="9" customWidth="1"/>
    <col min="3329" max="3329" width="8.140625" style="9" bestFit="1" customWidth="1"/>
    <col min="3330" max="3330" width="9.7109375" style="9" customWidth="1"/>
    <col min="3331" max="3333" width="7.7109375" style="9" customWidth="1"/>
    <col min="3334" max="3334" width="8.5703125" style="9" customWidth="1"/>
    <col min="3335" max="3337" width="7.7109375" style="9" customWidth="1"/>
    <col min="3338" max="3338" width="8.5703125" style="9" customWidth="1"/>
    <col min="3339" max="3339" width="7.7109375" style="9" customWidth="1"/>
    <col min="3340" max="3340" width="22.7109375" style="9" customWidth="1"/>
    <col min="3341" max="3581" width="9.140625" style="9"/>
    <col min="3582" max="3582" width="22.7109375" style="9" customWidth="1"/>
    <col min="3583" max="3583" width="7.7109375" style="9" customWidth="1"/>
    <col min="3584" max="3584" width="11.140625" style="9" customWidth="1"/>
    <col min="3585" max="3585" width="8.140625" style="9" bestFit="1" customWidth="1"/>
    <col min="3586" max="3586" width="9.7109375" style="9" customWidth="1"/>
    <col min="3587" max="3589" width="7.7109375" style="9" customWidth="1"/>
    <col min="3590" max="3590" width="8.5703125" style="9" customWidth="1"/>
    <col min="3591" max="3593" width="7.7109375" style="9" customWidth="1"/>
    <col min="3594" max="3594" width="8.5703125" style="9" customWidth="1"/>
    <col min="3595" max="3595" width="7.7109375" style="9" customWidth="1"/>
    <col min="3596" max="3596" width="22.7109375" style="9" customWidth="1"/>
    <col min="3597" max="3837" width="9.140625" style="9"/>
    <col min="3838" max="3838" width="22.7109375" style="9" customWidth="1"/>
    <col min="3839" max="3839" width="7.7109375" style="9" customWidth="1"/>
    <col min="3840" max="3840" width="11.140625" style="9" customWidth="1"/>
    <col min="3841" max="3841" width="8.140625" style="9" bestFit="1" customWidth="1"/>
    <col min="3842" max="3842" width="9.7109375" style="9" customWidth="1"/>
    <col min="3843" max="3845" width="7.7109375" style="9" customWidth="1"/>
    <col min="3846" max="3846" width="8.5703125" style="9" customWidth="1"/>
    <col min="3847" max="3849" width="7.7109375" style="9" customWidth="1"/>
    <col min="3850" max="3850" width="8.5703125" style="9" customWidth="1"/>
    <col min="3851" max="3851" width="7.7109375" style="9" customWidth="1"/>
    <col min="3852" max="3852" width="22.7109375" style="9" customWidth="1"/>
    <col min="3853" max="4093" width="9.140625" style="9"/>
    <col min="4094" max="4094" width="22.7109375" style="9" customWidth="1"/>
    <col min="4095" max="4095" width="7.7109375" style="9" customWidth="1"/>
    <col min="4096" max="4096" width="11.140625" style="9" customWidth="1"/>
    <col min="4097" max="4097" width="8.140625" style="9" bestFit="1" customWidth="1"/>
    <col min="4098" max="4098" width="9.7109375" style="9" customWidth="1"/>
    <col min="4099" max="4101" width="7.7109375" style="9" customWidth="1"/>
    <col min="4102" max="4102" width="8.5703125" style="9" customWidth="1"/>
    <col min="4103" max="4105" width="7.7109375" style="9" customWidth="1"/>
    <col min="4106" max="4106" width="8.5703125" style="9" customWidth="1"/>
    <col min="4107" max="4107" width="7.7109375" style="9" customWidth="1"/>
    <col min="4108" max="4108" width="22.7109375" style="9" customWidth="1"/>
    <col min="4109" max="4349" width="9.140625" style="9"/>
    <col min="4350" max="4350" width="22.7109375" style="9" customWidth="1"/>
    <col min="4351" max="4351" width="7.7109375" style="9" customWidth="1"/>
    <col min="4352" max="4352" width="11.140625" style="9" customWidth="1"/>
    <col min="4353" max="4353" width="8.140625" style="9" bestFit="1" customWidth="1"/>
    <col min="4354" max="4354" width="9.7109375" style="9" customWidth="1"/>
    <col min="4355" max="4357" width="7.7109375" style="9" customWidth="1"/>
    <col min="4358" max="4358" width="8.5703125" style="9" customWidth="1"/>
    <col min="4359" max="4361" width="7.7109375" style="9" customWidth="1"/>
    <col min="4362" max="4362" width="8.5703125" style="9" customWidth="1"/>
    <col min="4363" max="4363" width="7.7109375" style="9" customWidth="1"/>
    <col min="4364" max="4364" width="22.7109375" style="9" customWidth="1"/>
    <col min="4365" max="4605" width="9.140625" style="9"/>
    <col min="4606" max="4606" width="22.7109375" style="9" customWidth="1"/>
    <col min="4607" max="4607" width="7.7109375" style="9" customWidth="1"/>
    <col min="4608" max="4608" width="11.140625" style="9" customWidth="1"/>
    <col min="4609" max="4609" width="8.140625" style="9" bestFit="1" customWidth="1"/>
    <col min="4610" max="4610" width="9.7109375" style="9" customWidth="1"/>
    <col min="4611" max="4613" width="7.7109375" style="9" customWidth="1"/>
    <col min="4614" max="4614" width="8.5703125" style="9" customWidth="1"/>
    <col min="4615" max="4617" width="7.7109375" style="9" customWidth="1"/>
    <col min="4618" max="4618" width="8.5703125" style="9" customWidth="1"/>
    <col min="4619" max="4619" width="7.7109375" style="9" customWidth="1"/>
    <col min="4620" max="4620" width="22.7109375" style="9" customWidth="1"/>
    <col min="4621" max="4861" width="9.140625" style="9"/>
    <col min="4862" max="4862" width="22.7109375" style="9" customWidth="1"/>
    <col min="4863" max="4863" width="7.7109375" style="9" customWidth="1"/>
    <col min="4864" max="4864" width="11.140625" style="9" customWidth="1"/>
    <col min="4865" max="4865" width="8.140625" style="9" bestFit="1" customWidth="1"/>
    <col min="4866" max="4866" width="9.7109375" style="9" customWidth="1"/>
    <col min="4867" max="4869" width="7.7109375" style="9" customWidth="1"/>
    <col min="4870" max="4870" width="8.5703125" style="9" customWidth="1"/>
    <col min="4871" max="4873" width="7.7109375" style="9" customWidth="1"/>
    <col min="4874" max="4874" width="8.5703125" style="9" customWidth="1"/>
    <col min="4875" max="4875" width="7.7109375" style="9" customWidth="1"/>
    <col min="4876" max="4876" width="22.7109375" style="9" customWidth="1"/>
    <col min="4877" max="5117" width="9.140625" style="9"/>
    <col min="5118" max="5118" width="22.7109375" style="9" customWidth="1"/>
    <col min="5119" max="5119" width="7.7109375" style="9" customWidth="1"/>
    <col min="5120" max="5120" width="11.140625" style="9" customWidth="1"/>
    <col min="5121" max="5121" width="8.140625" style="9" bestFit="1" customWidth="1"/>
    <col min="5122" max="5122" width="9.7109375" style="9" customWidth="1"/>
    <col min="5123" max="5125" width="7.7109375" style="9" customWidth="1"/>
    <col min="5126" max="5126" width="8.5703125" style="9" customWidth="1"/>
    <col min="5127" max="5129" width="7.7109375" style="9" customWidth="1"/>
    <col min="5130" max="5130" width="8.5703125" style="9" customWidth="1"/>
    <col min="5131" max="5131" width="7.7109375" style="9" customWidth="1"/>
    <col min="5132" max="5132" width="22.7109375" style="9" customWidth="1"/>
    <col min="5133" max="5373" width="9.140625" style="9"/>
    <col min="5374" max="5374" width="22.7109375" style="9" customWidth="1"/>
    <col min="5375" max="5375" width="7.7109375" style="9" customWidth="1"/>
    <col min="5376" max="5376" width="11.140625" style="9" customWidth="1"/>
    <col min="5377" max="5377" width="8.140625" style="9" bestFit="1" customWidth="1"/>
    <col min="5378" max="5378" width="9.7109375" style="9" customWidth="1"/>
    <col min="5379" max="5381" width="7.7109375" style="9" customWidth="1"/>
    <col min="5382" max="5382" width="8.5703125" style="9" customWidth="1"/>
    <col min="5383" max="5385" width="7.7109375" style="9" customWidth="1"/>
    <col min="5386" max="5386" width="8.5703125" style="9" customWidth="1"/>
    <col min="5387" max="5387" width="7.7109375" style="9" customWidth="1"/>
    <col min="5388" max="5388" width="22.7109375" style="9" customWidth="1"/>
    <col min="5389" max="5629" width="9.140625" style="9"/>
    <col min="5630" max="5630" width="22.7109375" style="9" customWidth="1"/>
    <col min="5631" max="5631" width="7.7109375" style="9" customWidth="1"/>
    <col min="5632" max="5632" width="11.140625" style="9" customWidth="1"/>
    <col min="5633" max="5633" width="8.140625" style="9" bestFit="1" customWidth="1"/>
    <col min="5634" max="5634" width="9.7109375" style="9" customWidth="1"/>
    <col min="5635" max="5637" width="7.7109375" style="9" customWidth="1"/>
    <col min="5638" max="5638" width="8.5703125" style="9" customWidth="1"/>
    <col min="5639" max="5641" width="7.7109375" style="9" customWidth="1"/>
    <col min="5642" max="5642" width="8.5703125" style="9" customWidth="1"/>
    <col min="5643" max="5643" width="7.7109375" style="9" customWidth="1"/>
    <col min="5644" max="5644" width="22.7109375" style="9" customWidth="1"/>
    <col min="5645" max="5885" width="9.140625" style="9"/>
    <col min="5886" max="5886" width="22.7109375" style="9" customWidth="1"/>
    <col min="5887" max="5887" width="7.7109375" style="9" customWidth="1"/>
    <col min="5888" max="5888" width="11.140625" style="9" customWidth="1"/>
    <col min="5889" max="5889" width="8.140625" style="9" bestFit="1" customWidth="1"/>
    <col min="5890" max="5890" width="9.7109375" style="9" customWidth="1"/>
    <col min="5891" max="5893" width="7.7109375" style="9" customWidth="1"/>
    <col min="5894" max="5894" width="8.5703125" style="9" customWidth="1"/>
    <col min="5895" max="5897" width="7.7109375" style="9" customWidth="1"/>
    <col min="5898" max="5898" width="8.5703125" style="9" customWidth="1"/>
    <col min="5899" max="5899" width="7.7109375" style="9" customWidth="1"/>
    <col min="5900" max="5900" width="22.7109375" style="9" customWidth="1"/>
    <col min="5901" max="6141" width="9.140625" style="9"/>
    <col min="6142" max="6142" width="22.7109375" style="9" customWidth="1"/>
    <col min="6143" max="6143" width="7.7109375" style="9" customWidth="1"/>
    <col min="6144" max="6144" width="11.140625" style="9" customWidth="1"/>
    <col min="6145" max="6145" width="8.140625" style="9" bestFit="1" customWidth="1"/>
    <col min="6146" max="6146" width="9.7109375" style="9" customWidth="1"/>
    <col min="6147" max="6149" width="7.7109375" style="9" customWidth="1"/>
    <col min="6150" max="6150" width="8.5703125" style="9" customWidth="1"/>
    <col min="6151" max="6153" width="7.7109375" style="9" customWidth="1"/>
    <col min="6154" max="6154" width="8.5703125" style="9" customWidth="1"/>
    <col min="6155" max="6155" width="7.7109375" style="9" customWidth="1"/>
    <col min="6156" max="6156" width="22.7109375" style="9" customWidth="1"/>
    <col min="6157" max="6397" width="9.140625" style="9"/>
    <col min="6398" max="6398" width="22.7109375" style="9" customWidth="1"/>
    <col min="6399" max="6399" width="7.7109375" style="9" customWidth="1"/>
    <col min="6400" max="6400" width="11.140625" style="9" customWidth="1"/>
    <col min="6401" max="6401" width="8.140625" style="9" bestFit="1" customWidth="1"/>
    <col min="6402" max="6402" width="9.7109375" style="9" customWidth="1"/>
    <col min="6403" max="6405" width="7.7109375" style="9" customWidth="1"/>
    <col min="6406" max="6406" width="8.5703125" style="9" customWidth="1"/>
    <col min="6407" max="6409" width="7.7109375" style="9" customWidth="1"/>
    <col min="6410" max="6410" width="8.5703125" style="9" customWidth="1"/>
    <col min="6411" max="6411" width="7.7109375" style="9" customWidth="1"/>
    <col min="6412" max="6412" width="22.7109375" style="9" customWidth="1"/>
    <col min="6413" max="6653" width="9.140625" style="9"/>
    <col min="6654" max="6654" width="22.7109375" style="9" customWidth="1"/>
    <col min="6655" max="6655" width="7.7109375" style="9" customWidth="1"/>
    <col min="6656" max="6656" width="11.140625" style="9" customWidth="1"/>
    <col min="6657" max="6657" width="8.140625" style="9" bestFit="1" customWidth="1"/>
    <col min="6658" max="6658" width="9.7109375" style="9" customWidth="1"/>
    <col min="6659" max="6661" width="7.7109375" style="9" customWidth="1"/>
    <col min="6662" max="6662" width="8.5703125" style="9" customWidth="1"/>
    <col min="6663" max="6665" width="7.7109375" style="9" customWidth="1"/>
    <col min="6666" max="6666" width="8.5703125" style="9" customWidth="1"/>
    <col min="6667" max="6667" width="7.7109375" style="9" customWidth="1"/>
    <col min="6668" max="6668" width="22.7109375" style="9" customWidth="1"/>
    <col min="6669" max="6909" width="9.140625" style="9"/>
    <col min="6910" max="6910" width="22.7109375" style="9" customWidth="1"/>
    <col min="6911" max="6911" width="7.7109375" style="9" customWidth="1"/>
    <col min="6912" max="6912" width="11.140625" style="9" customWidth="1"/>
    <col min="6913" max="6913" width="8.140625" style="9" bestFit="1" customWidth="1"/>
    <col min="6914" max="6914" width="9.7109375" style="9" customWidth="1"/>
    <col min="6915" max="6917" width="7.7109375" style="9" customWidth="1"/>
    <col min="6918" max="6918" width="8.5703125" style="9" customWidth="1"/>
    <col min="6919" max="6921" width="7.7109375" style="9" customWidth="1"/>
    <col min="6922" max="6922" width="8.5703125" style="9" customWidth="1"/>
    <col min="6923" max="6923" width="7.7109375" style="9" customWidth="1"/>
    <col min="6924" max="6924" width="22.7109375" style="9" customWidth="1"/>
    <col min="6925" max="7165" width="9.140625" style="9"/>
    <col min="7166" max="7166" width="22.7109375" style="9" customWidth="1"/>
    <col min="7167" max="7167" width="7.7109375" style="9" customWidth="1"/>
    <col min="7168" max="7168" width="11.140625" style="9" customWidth="1"/>
    <col min="7169" max="7169" width="8.140625" style="9" bestFit="1" customWidth="1"/>
    <col min="7170" max="7170" width="9.7109375" style="9" customWidth="1"/>
    <col min="7171" max="7173" width="7.7109375" style="9" customWidth="1"/>
    <col min="7174" max="7174" width="8.5703125" style="9" customWidth="1"/>
    <col min="7175" max="7177" width="7.7109375" style="9" customWidth="1"/>
    <col min="7178" max="7178" width="8.5703125" style="9" customWidth="1"/>
    <col min="7179" max="7179" width="7.7109375" style="9" customWidth="1"/>
    <col min="7180" max="7180" width="22.7109375" style="9" customWidth="1"/>
    <col min="7181" max="7421" width="9.140625" style="9"/>
    <col min="7422" max="7422" width="22.7109375" style="9" customWidth="1"/>
    <col min="7423" max="7423" width="7.7109375" style="9" customWidth="1"/>
    <col min="7424" max="7424" width="11.140625" style="9" customWidth="1"/>
    <col min="7425" max="7425" width="8.140625" style="9" bestFit="1" customWidth="1"/>
    <col min="7426" max="7426" width="9.7109375" style="9" customWidth="1"/>
    <col min="7427" max="7429" width="7.7109375" style="9" customWidth="1"/>
    <col min="7430" max="7430" width="8.5703125" style="9" customWidth="1"/>
    <col min="7431" max="7433" width="7.7109375" style="9" customWidth="1"/>
    <col min="7434" max="7434" width="8.5703125" style="9" customWidth="1"/>
    <col min="7435" max="7435" width="7.7109375" style="9" customWidth="1"/>
    <col min="7436" max="7436" width="22.7109375" style="9" customWidth="1"/>
    <col min="7437" max="7677" width="9.140625" style="9"/>
    <col min="7678" max="7678" width="22.7109375" style="9" customWidth="1"/>
    <col min="7679" max="7679" width="7.7109375" style="9" customWidth="1"/>
    <col min="7680" max="7680" width="11.140625" style="9" customWidth="1"/>
    <col min="7681" max="7681" width="8.140625" style="9" bestFit="1" customWidth="1"/>
    <col min="7682" max="7682" width="9.7109375" style="9" customWidth="1"/>
    <col min="7683" max="7685" width="7.7109375" style="9" customWidth="1"/>
    <col min="7686" max="7686" width="8.5703125" style="9" customWidth="1"/>
    <col min="7687" max="7689" width="7.7109375" style="9" customWidth="1"/>
    <col min="7690" max="7690" width="8.5703125" style="9" customWidth="1"/>
    <col min="7691" max="7691" width="7.7109375" style="9" customWidth="1"/>
    <col min="7692" max="7692" width="22.7109375" style="9" customWidth="1"/>
    <col min="7693" max="7933" width="9.140625" style="9"/>
    <col min="7934" max="7934" width="22.7109375" style="9" customWidth="1"/>
    <col min="7935" max="7935" width="7.7109375" style="9" customWidth="1"/>
    <col min="7936" max="7936" width="11.140625" style="9" customWidth="1"/>
    <col min="7937" max="7937" width="8.140625" style="9" bestFit="1" customWidth="1"/>
    <col min="7938" max="7938" width="9.7109375" style="9" customWidth="1"/>
    <col min="7939" max="7941" width="7.7109375" style="9" customWidth="1"/>
    <col min="7942" max="7942" width="8.5703125" style="9" customWidth="1"/>
    <col min="7943" max="7945" width="7.7109375" style="9" customWidth="1"/>
    <col min="7946" max="7946" width="8.5703125" style="9" customWidth="1"/>
    <col min="7947" max="7947" width="7.7109375" style="9" customWidth="1"/>
    <col min="7948" max="7948" width="22.7109375" style="9" customWidth="1"/>
    <col min="7949" max="8189" width="9.140625" style="9"/>
    <col min="8190" max="8190" width="22.7109375" style="9" customWidth="1"/>
    <col min="8191" max="8191" width="7.7109375" style="9" customWidth="1"/>
    <col min="8192" max="8192" width="11.140625" style="9" customWidth="1"/>
    <col min="8193" max="8193" width="8.140625" style="9" bestFit="1" customWidth="1"/>
    <col min="8194" max="8194" width="9.7109375" style="9" customWidth="1"/>
    <col min="8195" max="8197" width="7.7109375" style="9" customWidth="1"/>
    <col min="8198" max="8198" width="8.5703125" style="9" customWidth="1"/>
    <col min="8199" max="8201" width="7.7109375" style="9" customWidth="1"/>
    <col min="8202" max="8202" width="8.5703125" style="9" customWidth="1"/>
    <col min="8203" max="8203" width="7.7109375" style="9" customWidth="1"/>
    <col min="8204" max="8204" width="22.7109375" style="9" customWidth="1"/>
    <col min="8205" max="8445" width="9.140625" style="9"/>
    <col min="8446" max="8446" width="22.7109375" style="9" customWidth="1"/>
    <col min="8447" max="8447" width="7.7109375" style="9" customWidth="1"/>
    <col min="8448" max="8448" width="11.140625" style="9" customWidth="1"/>
    <col min="8449" max="8449" width="8.140625" style="9" bestFit="1" customWidth="1"/>
    <col min="8450" max="8450" width="9.7109375" style="9" customWidth="1"/>
    <col min="8451" max="8453" width="7.7109375" style="9" customWidth="1"/>
    <col min="8454" max="8454" width="8.5703125" style="9" customWidth="1"/>
    <col min="8455" max="8457" width="7.7109375" style="9" customWidth="1"/>
    <col min="8458" max="8458" width="8.5703125" style="9" customWidth="1"/>
    <col min="8459" max="8459" width="7.7109375" style="9" customWidth="1"/>
    <col min="8460" max="8460" width="22.7109375" style="9" customWidth="1"/>
    <col min="8461" max="8701" width="9.140625" style="9"/>
    <col min="8702" max="8702" width="22.7109375" style="9" customWidth="1"/>
    <col min="8703" max="8703" width="7.7109375" style="9" customWidth="1"/>
    <col min="8704" max="8704" width="11.140625" style="9" customWidth="1"/>
    <col min="8705" max="8705" width="8.140625" style="9" bestFit="1" customWidth="1"/>
    <col min="8706" max="8706" width="9.7109375" style="9" customWidth="1"/>
    <col min="8707" max="8709" width="7.7109375" style="9" customWidth="1"/>
    <col min="8710" max="8710" width="8.5703125" style="9" customWidth="1"/>
    <col min="8711" max="8713" width="7.7109375" style="9" customWidth="1"/>
    <col min="8714" max="8714" width="8.5703125" style="9" customWidth="1"/>
    <col min="8715" max="8715" width="7.7109375" style="9" customWidth="1"/>
    <col min="8716" max="8716" width="22.7109375" style="9" customWidth="1"/>
    <col min="8717" max="8957" width="9.140625" style="9"/>
    <col min="8958" max="8958" width="22.7109375" style="9" customWidth="1"/>
    <col min="8959" max="8959" width="7.7109375" style="9" customWidth="1"/>
    <col min="8960" max="8960" width="11.140625" style="9" customWidth="1"/>
    <col min="8961" max="8961" width="8.140625" style="9" bestFit="1" customWidth="1"/>
    <col min="8962" max="8962" width="9.7109375" style="9" customWidth="1"/>
    <col min="8963" max="8965" width="7.7109375" style="9" customWidth="1"/>
    <col min="8966" max="8966" width="8.5703125" style="9" customWidth="1"/>
    <col min="8967" max="8969" width="7.7109375" style="9" customWidth="1"/>
    <col min="8970" max="8970" width="8.5703125" style="9" customWidth="1"/>
    <col min="8971" max="8971" width="7.7109375" style="9" customWidth="1"/>
    <col min="8972" max="8972" width="22.7109375" style="9" customWidth="1"/>
    <col min="8973" max="9213" width="9.140625" style="9"/>
    <col min="9214" max="9214" width="22.7109375" style="9" customWidth="1"/>
    <col min="9215" max="9215" width="7.7109375" style="9" customWidth="1"/>
    <col min="9216" max="9216" width="11.140625" style="9" customWidth="1"/>
    <col min="9217" max="9217" width="8.140625" style="9" bestFit="1" customWidth="1"/>
    <col min="9218" max="9218" width="9.7109375" style="9" customWidth="1"/>
    <col min="9219" max="9221" width="7.7109375" style="9" customWidth="1"/>
    <col min="9222" max="9222" width="8.5703125" style="9" customWidth="1"/>
    <col min="9223" max="9225" width="7.7109375" style="9" customWidth="1"/>
    <col min="9226" max="9226" width="8.5703125" style="9" customWidth="1"/>
    <col min="9227" max="9227" width="7.7109375" style="9" customWidth="1"/>
    <col min="9228" max="9228" width="22.7109375" style="9" customWidth="1"/>
    <col min="9229" max="9469" width="9.140625" style="9"/>
    <col min="9470" max="9470" width="22.7109375" style="9" customWidth="1"/>
    <col min="9471" max="9471" width="7.7109375" style="9" customWidth="1"/>
    <col min="9472" max="9472" width="11.140625" style="9" customWidth="1"/>
    <col min="9473" max="9473" width="8.140625" style="9" bestFit="1" customWidth="1"/>
    <col min="9474" max="9474" width="9.7109375" style="9" customWidth="1"/>
    <col min="9475" max="9477" width="7.7109375" style="9" customWidth="1"/>
    <col min="9478" max="9478" width="8.5703125" style="9" customWidth="1"/>
    <col min="9479" max="9481" width="7.7109375" style="9" customWidth="1"/>
    <col min="9482" max="9482" width="8.5703125" style="9" customWidth="1"/>
    <col min="9483" max="9483" width="7.7109375" style="9" customWidth="1"/>
    <col min="9484" max="9484" width="22.7109375" style="9" customWidth="1"/>
    <col min="9485" max="9725" width="9.140625" style="9"/>
    <col min="9726" max="9726" width="22.7109375" style="9" customWidth="1"/>
    <col min="9727" max="9727" width="7.7109375" style="9" customWidth="1"/>
    <col min="9728" max="9728" width="11.140625" style="9" customWidth="1"/>
    <col min="9729" max="9729" width="8.140625" style="9" bestFit="1" customWidth="1"/>
    <col min="9730" max="9730" width="9.7109375" style="9" customWidth="1"/>
    <col min="9731" max="9733" width="7.7109375" style="9" customWidth="1"/>
    <col min="9734" max="9734" width="8.5703125" style="9" customWidth="1"/>
    <col min="9735" max="9737" width="7.7109375" style="9" customWidth="1"/>
    <col min="9738" max="9738" width="8.5703125" style="9" customWidth="1"/>
    <col min="9739" max="9739" width="7.7109375" style="9" customWidth="1"/>
    <col min="9740" max="9740" width="22.7109375" style="9" customWidth="1"/>
    <col min="9741" max="9981" width="9.140625" style="9"/>
    <col min="9982" max="9982" width="22.7109375" style="9" customWidth="1"/>
    <col min="9983" max="9983" width="7.7109375" style="9" customWidth="1"/>
    <col min="9984" max="9984" width="11.140625" style="9" customWidth="1"/>
    <col min="9985" max="9985" width="8.140625" style="9" bestFit="1" customWidth="1"/>
    <col min="9986" max="9986" width="9.7109375" style="9" customWidth="1"/>
    <col min="9987" max="9989" width="7.7109375" style="9" customWidth="1"/>
    <col min="9990" max="9990" width="8.5703125" style="9" customWidth="1"/>
    <col min="9991" max="9993" width="7.7109375" style="9" customWidth="1"/>
    <col min="9994" max="9994" width="8.5703125" style="9" customWidth="1"/>
    <col min="9995" max="9995" width="7.7109375" style="9" customWidth="1"/>
    <col min="9996" max="9996" width="22.7109375" style="9" customWidth="1"/>
    <col min="9997" max="10237" width="9.140625" style="9"/>
    <col min="10238" max="10238" width="22.7109375" style="9" customWidth="1"/>
    <col min="10239" max="10239" width="7.7109375" style="9" customWidth="1"/>
    <col min="10240" max="10240" width="11.140625" style="9" customWidth="1"/>
    <col min="10241" max="10241" width="8.140625" style="9" bestFit="1" customWidth="1"/>
    <col min="10242" max="10242" width="9.7109375" style="9" customWidth="1"/>
    <col min="10243" max="10245" width="7.7109375" style="9" customWidth="1"/>
    <col min="10246" max="10246" width="8.5703125" style="9" customWidth="1"/>
    <col min="10247" max="10249" width="7.7109375" style="9" customWidth="1"/>
    <col min="10250" max="10250" width="8.5703125" style="9" customWidth="1"/>
    <col min="10251" max="10251" width="7.7109375" style="9" customWidth="1"/>
    <col min="10252" max="10252" width="22.7109375" style="9" customWidth="1"/>
    <col min="10253" max="10493" width="9.140625" style="9"/>
    <col min="10494" max="10494" width="22.7109375" style="9" customWidth="1"/>
    <col min="10495" max="10495" width="7.7109375" style="9" customWidth="1"/>
    <col min="10496" max="10496" width="11.140625" style="9" customWidth="1"/>
    <col min="10497" max="10497" width="8.140625" style="9" bestFit="1" customWidth="1"/>
    <col min="10498" max="10498" width="9.7109375" style="9" customWidth="1"/>
    <col min="10499" max="10501" width="7.7109375" style="9" customWidth="1"/>
    <col min="10502" max="10502" width="8.5703125" style="9" customWidth="1"/>
    <col min="10503" max="10505" width="7.7109375" style="9" customWidth="1"/>
    <col min="10506" max="10506" width="8.5703125" style="9" customWidth="1"/>
    <col min="10507" max="10507" width="7.7109375" style="9" customWidth="1"/>
    <col min="10508" max="10508" width="22.7109375" style="9" customWidth="1"/>
    <col min="10509" max="10749" width="9.140625" style="9"/>
    <col min="10750" max="10750" width="22.7109375" style="9" customWidth="1"/>
    <col min="10751" max="10751" width="7.7109375" style="9" customWidth="1"/>
    <col min="10752" max="10752" width="11.140625" style="9" customWidth="1"/>
    <col min="10753" max="10753" width="8.140625" style="9" bestFit="1" customWidth="1"/>
    <col min="10754" max="10754" width="9.7109375" style="9" customWidth="1"/>
    <col min="10755" max="10757" width="7.7109375" style="9" customWidth="1"/>
    <col min="10758" max="10758" width="8.5703125" style="9" customWidth="1"/>
    <col min="10759" max="10761" width="7.7109375" style="9" customWidth="1"/>
    <col min="10762" max="10762" width="8.5703125" style="9" customWidth="1"/>
    <col min="10763" max="10763" width="7.7109375" style="9" customWidth="1"/>
    <col min="10764" max="10764" width="22.7109375" style="9" customWidth="1"/>
    <col min="10765" max="11005" width="9.140625" style="9"/>
    <col min="11006" max="11006" width="22.7109375" style="9" customWidth="1"/>
    <col min="11007" max="11007" width="7.7109375" style="9" customWidth="1"/>
    <col min="11008" max="11008" width="11.140625" style="9" customWidth="1"/>
    <col min="11009" max="11009" width="8.140625" style="9" bestFit="1" customWidth="1"/>
    <col min="11010" max="11010" width="9.7109375" style="9" customWidth="1"/>
    <col min="11011" max="11013" width="7.7109375" style="9" customWidth="1"/>
    <col min="11014" max="11014" width="8.5703125" style="9" customWidth="1"/>
    <col min="11015" max="11017" width="7.7109375" style="9" customWidth="1"/>
    <col min="11018" max="11018" width="8.5703125" style="9" customWidth="1"/>
    <col min="11019" max="11019" width="7.7109375" style="9" customWidth="1"/>
    <col min="11020" max="11020" width="22.7109375" style="9" customWidth="1"/>
    <col min="11021" max="11261" width="9.140625" style="9"/>
    <col min="11262" max="11262" width="22.7109375" style="9" customWidth="1"/>
    <col min="11263" max="11263" width="7.7109375" style="9" customWidth="1"/>
    <col min="11264" max="11264" width="11.140625" style="9" customWidth="1"/>
    <col min="11265" max="11265" width="8.140625" style="9" bestFit="1" customWidth="1"/>
    <col min="11266" max="11266" width="9.7109375" style="9" customWidth="1"/>
    <col min="11267" max="11269" width="7.7109375" style="9" customWidth="1"/>
    <col min="11270" max="11270" width="8.5703125" style="9" customWidth="1"/>
    <col min="11271" max="11273" width="7.7109375" style="9" customWidth="1"/>
    <col min="11274" max="11274" width="8.5703125" style="9" customWidth="1"/>
    <col min="11275" max="11275" width="7.7109375" style="9" customWidth="1"/>
    <col min="11276" max="11276" width="22.7109375" style="9" customWidth="1"/>
    <col min="11277" max="11517" width="9.140625" style="9"/>
    <col min="11518" max="11518" width="22.7109375" style="9" customWidth="1"/>
    <col min="11519" max="11519" width="7.7109375" style="9" customWidth="1"/>
    <col min="11520" max="11520" width="11.140625" style="9" customWidth="1"/>
    <col min="11521" max="11521" width="8.140625" style="9" bestFit="1" customWidth="1"/>
    <col min="11522" max="11522" width="9.7109375" style="9" customWidth="1"/>
    <col min="11523" max="11525" width="7.7109375" style="9" customWidth="1"/>
    <col min="11526" max="11526" width="8.5703125" style="9" customWidth="1"/>
    <col min="11527" max="11529" width="7.7109375" style="9" customWidth="1"/>
    <col min="11530" max="11530" width="8.5703125" style="9" customWidth="1"/>
    <col min="11531" max="11531" width="7.7109375" style="9" customWidth="1"/>
    <col min="11532" max="11532" width="22.7109375" style="9" customWidth="1"/>
    <col min="11533" max="11773" width="9.140625" style="9"/>
    <col min="11774" max="11774" width="22.7109375" style="9" customWidth="1"/>
    <col min="11775" max="11775" width="7.7109375" style="9" customWidth="1"/>
    <col min="11776" max="11776" width="11.140625" style="9" customWidth="1"/>
    <col min="11777" max="11777" width="8.140625" style="9" bestFit="1" customWidth="1"/>
    <col min="11778" max="11778" width="9.7109375" style="9" customWidth="1"/>
    <col min="11779" max="11781" width="7.7109375" style="9" customWidth="1"/>
    <col min="11782" max="11782" width="8.5703125" style="9" customWidth="1"/>
    <col min="11783" max="11785" width="7.7109375" style="9" customWidth="1"/>
    <col min="11786" max="11786" width="8.5703125" style="9" customWidth="1"/>
    <col min="11787" max="11787" width="7.7109375" style="9" customWidth="1"/>
    <col min="11788" max="11788" width="22.7109375" style="9" customWidth="1"/>
    <col min="11789" max="12029" width="9.140625" style="9"/>
    <col min="12030" max="12030" width="22.7109375" style="9" customWidth="1"/>
    <col min="12031" max="12031" width="7.7109375" style="9" customWidth="1"/>
    <col min="12032" max="12032" width="11.140625" style="9" customWidth="1"/>
    <col min="12033" max="12033" width="8.140625" style="9" bestFit="1" customWidth="1"/>
    <col min="12034" max="12034" width="9.7109375" style="9" customWidth="1"/>
    <col min="12035" max="12037" width="7.7109375" style="9" customWidth="1"/>
    <col min="12038" max="12038" width="8.5703125" style="9" customWidth="1"/>
    <col min="12039" max="12041" width="7.7109375" style="9" customWidth="1"/>
    <col min="12042" max="12042" width="8.5703125" style="9" customWidth="1"/>
    <col min="12043" max="12043" width="7.7109375" style="9" customWidth="1"/>
    <col min="12044" max="12044" width="22.7109375" style="9" customWidth="1"/>
    <col min="12045" max="12285" width="9.140625" style="9"/>
    <col min="12286" max="12286" width="22.7109375" style="9" customWidth="1"/>
    <col min="12287" max="12287" width="7.7109375" style="9" customWidth="1"/>
    <col min="12288" max="12288" width="11.140625" style="9" customWidth="1"/>
    <col min="12289" max="12289" width="8.140625" style="9" bestFit="1" customWidth="1"/>
    <col min="12290" max="12290" width="9.7109375" style="9" customWidth="1"/>
    <col min="12291" max="12293" width="7.7109375" style="9" customWidth="1"/>
    <col min="12294" max="12294" width="8.5703125" style="9" customWidth="1"/>
    <col min="12295" max="12297" width="7.7109375" style="9" customWidth="1"/>
    <col min="12298" max="12298" width="8.5703125" style="9" customWidth="1"/>
    <col min="12299" max="12299" width="7.7109375" style="9" customWidth="1"/>
    <col min="12300" max="12300" width="22.7109375" style="9" customWidth="1"/>
    <col min="12301" max="12541" width="9.140625" style="9"/>
    <col min="12542" max="12542" width="22.7109375" style="9" customWidth="1"/>
    <col min="12543" max="12543" width="7.7109375" style="9" customWidth="1"/>
    <col min="12544" max="12544" width="11.140625" style="9" customWidth="1"/>
    <col min="12545" max="12545" width="8.140625" style="9" bestFit="1" customWidth="1"/>
    <col min="12546" max="12546" width="9.7109375" style="9" customWidth="1"/>
    <col min="12547" max="12549" width="7.7109375" style="9" customWidth="1"/>
    <col min="12550" max="12550" width="8.5703125" style="9" customWidth="1"/>
    <col min="12551" max="12553" width="7.7109375" style="9" customWidth="1"/>
    <col min="12554" max="12554" width="8.5703125" style="9" customWidth="1"/>
    <col min="12555" max="12555" width="7.7109375" style="9" customWidth="1"/>
    <col min="12556" max="12556" width="22.7109375" style="9" customWidth="1"/>
    <col min="12557" max="12797" width="9.140625" style="9"/>
    <col min="12798" max="12798" width="22.7109375" style="9" customWidth="1"/>
    <col min="12799" max="12799" width="7.7109375" style="9" customWidth="1"/>
    <col min="12800" max="12800" width="11.140625" style="9" customWidth="1"/>
    <col min="12801" max="12801" width="8.140625" style="9" bestFit="1" customWidth="1"/>
    <col min="12802" max="12802" width="9.7109375" style="9" customWidth="1"/>
    <col min="12803" max="12805" width="7.7109375" style="9" customWidth="1"/>
    <col min="12806" max="12806" width="8.5703125" style="9" customWidth="1"/>
    <col min="12807" max="12809" width="7.7109375" style="9" customWidth="1"/>
    <col min="12810" max="12810" width="8.5703125" style="9" customWidth="1"/>
    <col min="12811" max="12811" width="7.7109375" style="9" customWidth="1"/>
    <col min="12812" max="12812" width="22.7109375" style="9" customWidth="1"/>
    <col min="12813" max="13053" width="9.140625" style="9"/>
    <col min="13054" max="13054" width="22.7109375" style="9" customWidth="1"/>
    <col min="13055" max="13055" width="7.7109375" style="9" customWidth="1"/>
    <col min="13056" max="13056" width="11.140625" style="9" customWidth="1"/>
    <col min="13057" max="13057" width="8.140625" style="9" bestFit="1" customWidth="1"/>
    <col min="13058" max="13058" width="9.7109375" style="9" customWidth="1"/>
    <col min="13059" max="13061" width="7.7109375" style="9" customWidth="1"/>
    <col min="13062" max="13062" width="8.5703125" style="9" customWidth="1"/>
    <col min="13063" max="13065" width="7.7109375" style="9" customWidth="1"/>
    <col min="13066" max="13066" width="8.5703125" style="9" customWidth="1"/>
    <col min="13067" max="13067" width="7.7109375" style="9" customWidth="1"/>
    <col min="13068" max="13068" width="22.7109375" style="9" customWidth="1"/>
    <col min="13069" max="13309" width="9.140625" style="9"/>
    <col min="13310" max="13310" width="22.7109375" style="9" customWidth="1"/>
    <col min="13311" max="13311" width="7.7109375" style="9" customWidth="1"/>
    <col min="13312" max="13312" width="11.140625" style="9" customWidth="1"/>
    <col min="13313" max="13313" width="8.140625" style="9" bestFit="1" customWidth="1"/>
    <col min="13314" max="13314" width="9.7109375" style="9" customWidth="1"/>
    <col min="13315" max="13317" width="7.7109375" style="9" customWidth="1"/>
    <col min="13318" max="13318" width="8.5703125" style="9" customWidth="1"/>
    <col min="13319" max="13321" width="7.7109375" style="9" customWidth="1"/>
    <col min="13322" max="13322" width="8.5703125" style="9" customWidth="1"/>
    <col min="13323" max="13323" width="7.7109375" style="9" customWidth="1"/>
    <col min="13324" max="13324" width="22.7109375" style="9" customWidth="1"/>
    <col min="13325" max="13565" width="9.140625" style="9"/>
    <col min="13566" max="13566" width="22.7109375" style="9" customWidth="1"/>
    <col min="13567" max="13567" width="7.7109375" style="9" customWidth="1"/>
    <col min="13568" max="13568" width="11.140625" style="9" customWidth="1"/>
    <col min="13569" max="13569" width="8.140625" style="9" bestFit="1" customWidth="1"/>
    <col min="13570" max="13570" width="9.7109375" style="9" customWidth="1"/>
    <col min="13571" max="13573" width="7.7109375" style="9" customWidth="1"/>
    <col min="13574" max="13574" width="8.5703125" style="9" customWidth="1"/>
    <col min="13575" max="13577" width="7.7109375" style="9" customWidth="1"/>
    <col min="13578" max="13578" width="8.5703125" style="9" customWidth="1"/>
    <col min="13579" max="13579" width="7.7109375" style="9" customWidth="1"/>
    <col min="13580" max="13580" width="22.7109375" style="9" customWidth="1"/>
    <col min="13581" max="13821" width="9.140625" style="9"/>
    <col min="13822" max="13822" width="22.7109375" style="9" customWidth="1"/>
    <col min="13823" max="13823" width="7.7109375" style="9" customWidth="1"/>
    <col min="13824" max="13824" width="11.140625" style="9" customWidth="1"/>
    <col min="13825" max="13825" width="8.140625" style="9" bestFit="1" customWidth="1"/>
    <col min="13826" max="13826" width="9.7109375" style="9" customWidth="1"/>
    <col min="13827" max="13829" width="7.7109375" style="9" customWidth="1"/>
    <col min="13830" max="13830" width="8.5703125" style="9" customWidth="1"/>
    <col min="13831" max="13833" width="7.7109375" style="9" customWidth="1"/>
    <col min="13834" max="13834" width="8.5703125" style="9" customWidth="1"/>
    <col min="13835" max="13835" width="7.7109375" style="9" customWidth="1"/>
    <col min="13836" max="13836" width="22.7109375" style="9" customWidth="1"/>
    <col min="13837" max="14077" width="9.140625" style="9"/>
    <col min="14078" max="14078" width="22.7109375" style="9" customWidth="1"/>
    <col min="14079" max="14079" width="7.7109375" style="9" customWidth="1"/>
    <col min="14080" max="14080" width="11.140625" style="9" customWidth="1"/>
    <col min="14081" max="14081" width="8.140625" style="9" bestFit="1" customWidth="1"/>
    <col min="14082" max="14082" width="9.7109375" style="9" customWidth="1"/>
    <col min="14083" max="14085" width="7.7109375" style="9" customWidth="1"/>
    <col min="14086" max="14086" width="8.5703125" style="9" customWidth="1"/>
    <col min="14087" max="14089" width="7.7109375" style="9" customWidth="1"/>
    <col min="14090" max="14090" width="8.5703125" style="9" customWidth="1"/>
    <col min="14091" max="14091" width="7.7109375" style="9" customWidth="1"/>
    <col min="14092" max="14092" width="22.7109375" style="9" customWidth="1"/>
    <col min="14093" max="14333" width="9.140625" style="9"/>
    <col min="14334" max="14334" width="22.7109375" style="9" customWidth="1"/>
    <col min="14335" max="14335" width="7.7109375" style="9" customWidth="1"/>
    <col min="14336" max="14336" width="11.140625" style="9" customWidth="1"/>
    <col min="14337" max="14337" width="8.140625" style="9" bestFit="1" customWidth="1"/>
    <col min="14338" max="14338" width="9.7109375" style="9" customWidth="1"/>
    <col min="14339" max="14341" width="7.7109375" style="9" customWidth="1"/>
    <col min="14342" max="14342" width="8.5703125" style="9" customWidth="1"/>
    <col min="14343" max="14345" width="7.7109375" style="9" customWidth="1"/>
    <col min="14346" max="14346" width="8.5703125" style="9" customWidth="1"/>
    <col min="14347" max="14347" width="7.7109375" style="9" customWidth="1"/>
    <col min="14348" max="14348" width="22.7109375" style="9" customWidth="1"/>
    <col min="14349" max="14589" width="9.140625" style="9"/>
    <col min="14590" max="14590" width="22.7109375" style="9" customWidth="1"/>
    <col min="14591" max="14591" width="7.7109375" style="9" customWidth="1"/>
    <col min="14592" max="14592" width="11.140625" style="9" customWidth="1"/>
    <col min="14593" max="14593" width="8.140625" style="9" bestFit="1" customWidth="1"/>
    <col min="14594" max="14594" width="9.7109375" style="9" customWidth="1"/>
    <col min="14595" max="14597" width="7.7109375" style="9" customWidth="1"/>
    <col min="14598" max="14598" width="8.5703125" style="9" customWidth="1"/>
    <col min="14599" max="14601" width="7.7109375" style="9" customWidth="1"/>
    <col min="14602" max="14602" width="8.5703125" style="9" customWidth="1"/>
    <col min="14603" max="14603" width="7.7109375" style="9" customWidth="1"/>
    <col min="14604" max="14604" width="22.7109375" style="9" customWidth="1"/>
    <col min="14605" max="14845" width="9.140625" style="9"/>
    <col min="14846" max="14846" width="22.7109375" style="9" customWidth="1"/>
    <col min="14847" max="14847" width="7.7109375" style="9" customWidth="1"/>
    <col min="14848" max="14848" width="11.140625" style="9" customWidth="1"/>
    <col min="14849" max="14849" width="8.140625" style="9" bestFit="1" customWidth="1"/>
    <col min="14850" max="14850" width="9.7109375" style="9" customWidth="1"/>
    <col min="14851" max="14853" width="7.7109375" style="9" customWidth="1"/>
    <col min="14854" max="14854" width="8.5703125" style="9" customWidth="1"/>
    <col min="14855" max="14857" width="7.7109375" style="9" customWidth="1"/>
    <col min="14858" max="14858" width="8.5703125" style="9" customWidth="1"/>
    <col min="14859" max="14859" width="7.7109375" style="9" customWidth="1"/>
    <col min="14860" max="14860" width="22.7109375" style="9" customWidth="1"/>
    <col min="14861" max="15101" width="9.140625" style="9"/>
    <col min="15102" max="15102" width="22.7109375" style="9" customWidth="1"/>
    <col min="15103" max="15103" width="7.7109375" style="9" customWidth="1"/>
    <col min="15104" max="15104" width="11.140625" style="9" customWidth="1"/>
    <col min="15105" max="15105" width="8.140625" style="9" bestFit="1" customWidth="1"/>
    <col min="15106" max="15106" width="9.7109375" style="9" customWidth="1"/>
    <col min="15107" max="15109" width="7.7109375" style="9" customWidth="1"/>
    <col min="15110" max="15110" width="8.5703125" style="9" customWidth="1"/>
    <col min="15111" max="15113" width="7.7109375" style="9" customWidth="1"/>
    <col min="15114" max="15114" width="8.5703125" style="9" customWidth="1"/>
    <col min="15115" max="15115" width="7.7109375" style="9" customWidth="1"/>
    <col min="15116" max="15116" width="22.7109375" style="9" customWidth="1"/>
    <col min="15117" max="15357" width="9.140625" style="9"/>
    <col min="15358" max="15358" width="22.7109375" style="9" customWidth="1"/>
    <col min="15359" max="15359" width="7.7109375" style="9" customWidth="1"/>
    <col min="15360" max="15360" width="11.140625" style="9" customWidth="1"/>
    <col min="15361" max="15361" width="8.140625" style="9" bestFit="1" customWidth="1"/>
    <col min="15362" max="15362" width="9.7109375" style="9" customWidth="1"/>
    <col min="15363" max="15365" width="7.7109375" style="9" customWidth="1"/>
    <col min="15366" max="15366" width="8.5703125" style="9" customWidth="1"/>
    <col min="15367" max="15369" width="7.7109375" style="9" customWidth="1"/>
    <col min="15370" max="15370" width="8.5703125" style="9" customWidth="1"/>
    <col min="15371" max="15371" width="7.7109375" style="9" customWidth="1"/>
    <col min="15372" max="15372" width="22.7109375" style="9" customWidth="1"/>
    <col min="15373" max="15613" width="9.140625" style="9"/>
    <col min="15614" max="15614" width="22.7109375" style="9" customWidth="1"/>
    <col min="15615" max="15615" width="7.7109375" style="9" customWidth="1"/>
    <col min="15616" max="15616" width="11.140625" style="9" customWidth="1"/>
    <col min="15617" max="15617" width="8.140625" style="9" bestFit="1" customWidth="1"/>
    <col min="15618" max="15618" width="9.7109375" style="9" customWidth="1"/>
    <col min="15619" max="15621" width="7.7109375" style="9" customWidth="1"/>
    <col min="15622" max="15622" width="8.5703125" style="9" customWidth="1"/>
    <col min="15623" max="15625" width="7.7109375" style="9" customWidth="1"/>
    <col min="15626" max="15626" width="8.5703125" style="9" customWidth="1"/>
    <col min="15627" max="15627" width="7.7109375" style="9" customWidth="1"/>
    <col min="15628" max="15628" width="22.7109375" style="9" customWidth="1"/>
    <col min="15629" max="15869" width="9.140625" style="9"/>
    <col min="15870" max="15870" width="22.7109375" style="9" customWidth="1"/>
    <col min="15871" max="15871" width="7.7109375" style="9" customWidth="1"/>
    <col min="15872" max="15872" width="11.140625" style="9" customWidth="1"/>
    <col min="15873" max="15873" width="8.140625" style="9" bestFit="1" customWidth="1"/>
    <col min="15874" max="15874" width="9.7109375" style="9" customWidth="1"/>
    <col min="15875" max="15877" width="7.7109375" style="9" customWidth="1"/>
    <col min="15878" max="15878" width="8.5703125" style="9" customWidth="1"/>
    <col min="15879" max="15881" width="7.7109375" style="9" customWidth="1"/>
    <col min="15882" max="15882" width="8.5703125" style="9" customWidth="1"/>
    <col min="15883" max="15883" width="7.7109375" style="9" customWidth="1"/>
    <col min="15884" max="15884" width="22.7109375" style="9" customWidth="1"/>
    <col min="15885" max="16125" width="9.140625" style="9"/>
    <col min="16126" max="16126" width="22.7109375" style="9" customWidth="1"/>
    <col min="16127" max="16127" width="7.7109375" style="9" customWidth="1"/>
    <col min="16128" max="16128" width="11.140625" style="9" customWidth="1"/>
    <col min="16129" max="16129" width="8.140625" style="9" bestFit="1" customWidth="1"/>
    <col min="16130" max="16130" width="9.7109375" style="9" customWidth="1"/>
    <col min="16131" max="16133" width="7.7109375" style="9" customWidth="1"/>
    <col min="16134" max="16134" width="8.5703125" style="9" customWidth="1"/>
    <col min="16135" max="16137" width="7.7109375" style="9" customWidth="1"/>
    <col min="16138" max="16138" width="8.5703125" style="9" customWidth="1"/>
    <col min="16139" max="16139" width="7.7109375" style="9" customWidth="1"/>
    <col min="16140" max="16140" width="22.7109375" style="9" customWidth="1"/>
    <col min="16141" max="16384" width="9.140625" style="9"/>
  </cols>
  <sheetData>
    <row r="1" spans="1:16" s="2" customFormat="1" ht="20.100000000000001" customHeight="1" x14ac:dyDescent="0.2">
      <c r="A1" s="1300" t="s">
        <v>980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</row>
    <row r="2" spans="1:16" s="2" customFormat="1" ht="20.100000000000001" customHeight="1" x14ac:dyDescent="0.2">
      <c r="A2" s="1290" t="s">
        <v>1017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  <c r="O2" s="1290"/>
    </row>
    <row r="3" spans="1:16" s="2" customFormat="1" ht="20.100000000000001" customHeight="1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</row>
    <row r="4" spans="1:16" s="1016" customFormat="1" ht="27.75" customHeight="1" x14ac:dyDescent="0.25">
      <c r="A4" s="1007" t="s">
        <v>147</v>
      </c>
      <c r="B4" s="1012"/>
      <c r="C4" s="1012"/>
      <c r="D4" s="1012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3" t="s">
        <v>76</v>
      </c>
      <c r="P4" s="1015"/>
    </row>
    <row r="5" spans="1:16" s="2" customFormat="1" ht="22.5" customHeight="1" x14ac:dyDescent="0.2">
      <c r="A5" s="1292" t="s">
        <v>1085</v>
      </c>
      <c r="B5" s="1449" t="s">
        <v>819</v>
      </c>
      <c r="C5" s="1303"/>
      <c r="D5" s="1303"/>
      <c r="E5" s="1303"/>
      <c r="F5" s="1464"/>
      <c r="G5" s="1404" t="s">
        <v>859</v>
      </c>
      <c r="H5" s="1404"/>
      <c r="I5" s="1404"/>
      <c r="J5" s="1404"/>
      <c r="K5" s="1404" t="s">
        <v>858</v>
      </c>
      <c r="L5" s="1404"/>
      <c r="M5" s="1404"/>
      <c r="N5" s="1404"/>
      <c r="O5" s="1298" t="s">
        <v>867</v>
      </c>
    </row>
    <row r="6" spans="1:16" s="2" customFormat="1" ht="36.75" customHeight="1" x14ac:dyDescent="0.2">
      <c r="A6" s="1293"/>
      <c r="B6" s="93" t="s">
        <v>925</v>
      </c>
      <c r="C6" s="75" t="s">
        <v>861</v>
      </c>
      <c r="D6" s="511" t="s">
        <v>777</v>
      </c>
      <c r="E6" s="53" t="s">
        <v>860</v>
      </c>
      <c r="F6" s="511" t="s">
        <v>776</v>
      </c>
      <c r="G6" s="64" t="s">
        <v>39</v>
      </c>
      <c r="H6" s="510" t="s">
        <v>404</v>
      </c>
      <c r="I6" s="511" t="s">
        <v>777</v>
      </c>
      <c r="J6" s="511" t="s">
        <v>776</v>
      </c>
      <c r="K6" s="64" t="s">
        <v>39</v>
      </c>
      <c r="L6" s="510" t="s">
        <v>404</v>
      </c>
      <c r="M6" s="511" t="s">
        <v>777</v>
      </c>
      <c r="N6" s="511" t="s">
        <v>776</v>
      </c>
      <c r="O6" s="1299"/>
    </row>
    <row r="7" spans="1:16" s="2" customFormat="1" ht="18.75" customHeight="1" thickBot="1" x14ac:dyDescent="0.25">
      <c r="A7" s="639" t="s">
        <v>151</v>
      </c>
      <c r="B7" s="100">
        <f>F7+D7</f>
        <v>55</v>
      </c>
      <c r="C7" s="102">
        <f>D7/B7*100</f>
        <v>54.54545454545454</v>
      </c>
      <c r="D7" s="100">
        <f>M7+I7</f>
        <v>30</v>
      </c>
      <c r="E7" s="102">
        <f>F7/B7*100</f>
        <v>45.454545454545453</v>
      </c>
      <c r="F7" s="100">
        <f>N7+J7</f>
        <v>25</v>
      </c>
      <c r="G7" s="103">
        <f>H7/B7*100</f>
        <v>1.8181818181818181</v>
      </c>
      <c r="H7" s="100">
        <f>J7+I7</f>
        <v>1</v>
      </c>
      <c r="I7" s="78">
        <v>0</v>
      </c>
      <c r="J7" s="78">
        <v>1</v>
      </c>
      <c r="K7" s="104">
        <f>L7/B7*100</f>
        <v>98.181818181818187</v>
      </c>
      <c r="L7" s="100">
        <f>N7+M7</f>
        <v>54</v>
      </c>
      <c r="M7" s="78">
        <v>30</v>
      </c>
      <c r="N7" s="78">
        <v>24</v>
      </c>
      <c r="O7" s="591" t="s">
        <v>152</v>
      </c>
    </row>
    <row r="8" spans="1:16" s="2" customFormat="1" ht="18.75" customHeight="1" thickTop="1" thickBot="1" x14ac:dyDescent="0.25">
      <c r="A8" s="153" t="s">
        <v>153</v>
      </c>
      <c r="B8" s="468">
        <f t="shared" ref="B8:B25" si="0">F8+D8</f>
        <v>8</v>
      </c>
      <c r="C8" s="469">
        <f t="shared" ref="C8:C26" si="1">D8/B8*100</f>
        <v>0</v>
      </c>
      <c r="D8" s="468">
        <f t="shared" ref="D8:D25" si="2">M8+I8</f>
        <v>0</v>
      </c>
      <c r="E8" s="469">
        <f t="shared" ref="E8:E26" si="3">F8/B8*100</f>
        <v>100</v>
      </c>
      <c r="F8" s="468">
        <f t="shared" ref="F8:F25" si="4">N8+J8</f>
        <v>8</v>
      </c>
      <c r="G8" s="470">
        <f t="shared" ref="G8:G25" si="5">H8/B8*100</f>
        <v>0</v>
      </c>
      <c r="H8" s="468">
        <f t="shared" ref="H8:H24" si="6">J8+I8</f>
        <v>0</v>
      </c>
      <c r="I8" s="79">
        <v>0</v>
      </c>
      <c r="J8" s="79">
        <v>0</v>
      </c>
      <c r="K8" s="471">
        <f t="shared" ref="K8:K25" si="7">L8/B8*100</f>
        <v>100</v>
      </c>
      <c r="L8" s="468">
        <f t="shared" ref="L8:L25" si="8">N8+M8</f>
        <v>8</v>
      </c>
      <c r="M8" s="79">
        <v>0</v>
      </c>
      <c r="N8" s="79">
        <v>8</v>
      </c>
      <c r="O8" s="74" t="s">
        <v>154</v>
      </c>
    </row>
    <row r="9" spans="1:16" s="2" customFormat="1" ht="18.75" customHeight="1" thickTop="1" thickBot="1" x14ac:dyDescent="0.25">
      <c r="A9" s="154" t="s">
        <v>155</v>
      </c>
      <c r="B9" s="100">
        <f t="shared" si="0"/>
        <v>2</v>
      </c>
      <c r="C9" s="102">
        <f t="shared" si="1"/>
        <v>50</v>
      </c>
      <c r="D9" s="100">
        <f t="shared" si="2"/>
        <v>1</v>
      </c>
      <c r="E9" s="102">
        <f t="shared" si="3"/>
        <v>50</v>
      </c>
      <c r="F9" s="100">
        <f t="shared" si="4"/>
        <v>1</v>
      </c>
      <c r="G9" s="103">
        <f t="shared" si="5"/>
        <v>50</v>
      </c>
      <c r="H9" s="100">
        <f t="shared" si="6"/>
        <v>1</v>
      </c>
      <c r="I9" s="80">
        <v>0</v>
      </c>
      <c r="J9" s="80">
        <v>1</v>
      </c>
      <c r="K9" s="104">
        <f t="shared" si="7"/>
        <v>50</v>
      </c>
      <c r="L9" s="100">
        <f t="shared" si="8"/>
        <v>1</v>
      </c>
      <c r="M9" s="80">
        <v>1</v>
      </c>
      <c r="N9" s="80">
        <v>0</v>
      </c>
      <c r="O9" s="850" t="s">
        <v>156</v>
      </c>
    </row>
    <row r="10" spans="1:16" s="2" customFormat="1" ht="18.75" customHeight="1" thickTop="1" thickBot="1" x14ac:dyDescent="0.25">
      <c r="A10" s="153" t="s">
        <v>157</v>
      </c>
      <c r="B10" s="468">
        <f t="shared" si="0"/>
        <v>12</v>
      </c>
      <c r="C10" s="469">
        <f t="shared" si="1"/>
        <v>58.333333333333336</v>
      </c>
      <c r="D10" s="468">
        <f t="shared" si="2"/>
        <v>7</v>
      </c>
      <c r="E10" s="469">
        <f t="shared" si="3"/>
        <v>41.666666666666671</v>
      </c>
      <c r="F10" s="468">
        <f t="shared" si="4"/>
        <v>5</v>
      </c>
      <c r="G10" s="470">
        <f t="shared" si="5"/>
        <v>8.3333333333333321</v>
      </c>
      <c r="H10" s="468">
        <f t="shared" si="6"/>
        <v>1</v>
      </c>
      <c r="I10" s="79">
        <v>1</v>
      </c>
      <c r="J10" s="79">
        <v>0</v>
      </c>
      <c r="K10" s="471">
        <f t="shared" si="7"/>
        <v>91.666666666666657</v>
      </c>
      <c r="L10" s="468">
        <f t="shared" si="8"/>
        <v>11</v>
      </c>
      <c r="M10" s="79">
        <v>6</v>
      </c>
      <c r="N10" s="79">
        <v>5</v>
      </c>
      <c r="O10" s="74" t="s">
        <v>158</v>
      </c>
    </row>
    <row r="11" spans="1:16" s="2" customFormat="1" ht="18.75" customHeight="1" thickTop="1" thickBot="1" x14ac:dyDescent="0.25">
      <c r="A11" s="154" t="s">
        <v>62</v>
      </c>
      <c r="B11" s="100">
        <f t="shared" si="0"/>
        <v>31</v>
      </c>
      <c r="C11" s="102">
        <f t="shared" si="1"/>
        <v>6.4516129032258061</v>
      </c>
      <c r="D11" s="100">
        <f t="shared" si="2"/>
        <v>2</v>
      </c>
      <c r="E11" s="102">
        <f t="shared" si="3"/>
        <v>93.548387096774192</v>
      </c>
      <c r="F11" s="100">
        <f t="shared" si="4"/>
        <v>29</v>
      </c>
      <c r="G11" s="103">
        <f t="shared" si="5"/>
        <v>6.4516129032258061</v>
      </c>
      <c r="H11" s="100">
        <f t="shared" si="6"/>
        <v>2</v>
      </c>
      <c r="I11" s="80">
        <v>2</v>
      </c>
      <c r="J11" s="80">
        <v>0</v>
      </c>
      <c r="K11" s="104">
        <f t="shared" si="7"/>
        <v>93.548387096774192</v>
      </c>
      <c r="L11" s="100">
        <f t="shared" si="8"/>
        <v>29</v>
      </c>
      <c r="M11" s="80">
        <v>0</v>
      </c>
      <c r="N11" s="80">
        <v>29</v>
      </c>
      <c r="O11" s="850" t="s">
        <v>159</v>
      </c>
    </row>
    <row r="12" spans="1:16" s="2" customFormat="1" ht="18.75" customHeight="1" thickTop="1" thickBot="1" x14ac:dyDescent="0.25">
      <c r="A12" s="153" t="s">
        <v>64</v>
      </c>
      <c r="B12" s="468">
        <f t="shared" si="0"/>
        <v>25</v>
      </c>
      <c r="C12" s="469">
        <f t="shared" si="1"/>
        <v>16</v>
      </c>
      <c r="D12" s="468">
        <f t="shared" si="2"/>
        <v>4</v>
      </c>
      <c r="E12" s="469">
        <f t="shared" si="3"/>
        <v>84</v>
      </c>
      <c r="F12" s="468">
        <f t="shared" si="4"/>
        <v>21</v>
      </c>
      <c r="G12" s="470">
        <f t="shared" si="5"/>
        <v>8</v>
      </c>
      <c r="H12" s="468">
        <f t="shared" si="6"/>
        <v>2</v>
      </c>
      <c r="I12" s="79">
        <v>1</v>
      </c>
      <c r="J12" s="79">
        <v>1</v>
      </c>
      <c r="K12" s="471">
        <f t="shared" si="7"/>
        <v>92</v>
      </c>
      <c r="L12" s="468">
        <f t="shared" si="8"/>
        <v>23</v>
      </c>
      <c r="M12" s="79">
        <v>3</v>
      </c>
      <c r="N12" s="79">
        <v>20</v>
      </c>
      <c r="O12" s="74" t="s">
        <v>160</v>
      </c>
    </row>
    <row r="13" spans="1:16" s="2" customFormat="1" ht="18.75" customHeight="1" thickTop="1" thickBot="1" x14ac:dyDescent="0.25">
      <c r="A13" s="154" t="s">
        <v>66</v>
      </c>
      <c r="B13" s="100">
        <f t="shared" si="0"/>
        <v>12</v>
      </c>
      <c r="C13" s="102">
        <f t="shared" si="1"/>
        <v>16.666666666666664</v>
      </c>
      <c r="D13" s="100">
        <f t="shared" si="2"/>
        <v>2</v>
      </c>
      <c r="E13" s="102">
        <f t="shared" si="3"/>
        <v>83.333333333333343</v>
      </c>
      <c r="F13" s="100">
        <f t="shared" si="4"/>
        <v>10</v>
      </c>
      <c r="G13" s="103">
        <f t="shared" si="5"/>
        <v>0</v>
      </c>
      <c r="H13" s="100">
        <f t="shared" si="6"/>
        <v>0</v>
      </c>
      <c r="I13" s="80">
        <v>0</v>
      </c>
      <c r="J13" s="80">
        <v>0</v>
      </c>
      <c r="K13" s="104">
        <f t="shared" si="7"/>
        <v>100</v>
      </c>
      <c r="L13" s="100">
        <f t="shared" si="8"/>
        <v>12</v>
      </c>
      <c r="M13" s="80">
        <v>2</v>
      </c>
      <c r="N13" s="80">
        <v>10</v>
      </c>
      <c r="O13" s="850" t="s">
        <v>161</v>
      </c>
    </row>
    <row r="14" spans="1:16" s="2" customFormat="1" ht="18.75" customHeight="1" thickTop="1" thickBot="1" x14ac:dyDescent="0.25">
      <c r="A14" s="153" t="s">
        <v>68</v>
      </c>
      <c r="B14" s="468">
        <f t="shared" si="0"/>
        <v>15</v>
      </c>
      <c r="C14" s="469">
        <f t="shared" si="1"/>
        <v>13.333333333333334</v>
      </c>
      <c r="D14" s="468">
        <f t="shared" si="2"/>
        <v>2</v>
      </c>
      <c r="E14" s="469">
        <f t="shared" si="3"/>
        <v>86.666666666666671</v>
      </c>
      <c r="F14" s="468">
        <f t="shared" si="4"/>
        <v>13</v>
      </c>
      <c r="G14" s="470">
        <f t="shared" si="5"/>
        <v>26.666666666666668</v>
      </c>
      <c r="H14" s="468">
        <f t="shared" si="6"/>
        <v>4</v>
      </c>
      <c r="I14" s="79">
        <v>0</v>
      </c>
      <c r="J14" s="79">
        <v>4</v>
      </c>
      <c r="K14" s="471">
        <f t="shared" si="7"/>
        <v>73.333333333333329</v>
      </c>
      <c r="L14" s="468">
        <f t="shared" si="8"/>
        <v>11</v>
      </c>
      <c r="M14" s="79">
        <v>2</v>
      </c>
      <c r="N14" s="79">
        <v>9</v>
      </c>
      <c r="O14" s="74" t="s">
        <v>162</v>
      </c>
    </row>
    <row r="15" spans="1:16" s="2" customFormat="1" ht="18.75" customHeight="1" thickTop="1" thickBot="1" x14ac:dyDescent="0.25">
      <c r="A15" s="154" t="s">
        <v>70</v>
      </c>
      <c r="B15" s="100">
        <f t="shared" si="0"/>
        <v>14</v>
      </c>
      <c r="C15" s="102">
        <f t="shared" si="1"/>
        <v>42.857142857142854</v>
      </c>
      <c r="D15" s="100">
        <f t="shared" si="2"/>
        <v>6</v>
      </c>
      <c r="E15" s="102">
        <f t="shared" si="3"/>
        <v>57.142857142857139</v>
      </c>
      <c r="F15" s="100">
        <f t="shared" si="4"/>
        <v>8</v>
      </c>
      <c r="G15" s="103">
        <f t="shared" si="5"/>
        <v>21.428571428571427</v>
      </c>
      <c r="H15" s="100">
        <f t="shared" si="6"/>
        <v>3</v>
      </c>
      <c r="I15" s="80">
        <v>1</v>
      </c>
      <c r="J15" s="80">
        <v>2</v>
      </c>
      <c r="K15" s="104">
        <f t="shared" si="7"/>
        <v>78.571428571428569</v>
      </c>
      <c r="L15" s="100">
        <f t="shared" si="8"/>
        <v>11</v>
      </c>
      <c r="M15" s="80">
        <v>5</v>
      </c>
      <c r="N15" s="80">
        <v>6</v>
      </c>
      <c r="O15" s="850" t="s">
        <v>163</v>
      </c>
    </row>
    <row r="16" spans="1:16" s="2" customFormat="1" ht="18.75" customHeight="1" thickTop="1" thickBot="1" x14ac:dyDescent="0.25">
      <c r="A16" s="153" t="s">
        <v>72</v>
      </c>
      <c r="B16" s="468">
        <f t="shared" si="0"/>
        <v>26</v>
      </c>
      <c r="C16" s="469">
        <f t="shared" si="1"/>
        <v>46.153846153846153</v>
      </c>
      <c r="D16" s="468">
        <f t="shared" si="2"/>
        <v>12</v>
      </c>
      <c r="E16" s="469">
        <f t="shared" si="3"/>
        <v>53.846153846153847</v>
      </c>
      <c r="F16" s="468">
        <f t="shared" si="4"/>
        <v>14</v>
      </c>
      <c r="G16" s="470">
        <f t="shared" si="5"/>
        <v>30.76923076923077</v>
      </c>
      <c r="H16" s="468">
        <f t="shared" si="6"/>
        <v>8</v>
      </c>
      <c r="I16" s="79">
        <v>5</v>
      </c>
      <c r="J16" s="79">
        <v>3</v>
      </c>
      <c r="K16" s="471">
        <f t="shared" si="7"/>
        <v>69.230769230769226</v>
      </c>
      <c r="L16" s="468">
        <f t="shared" si="8"/>
        <v>18</v>
      </c>
      <c r="M16" s="79">
        <v>7</v>
      </c>
      <c r="N16" s="79">
        <v>11</v>
      </c>
      <c r="O16" s="74" t="s">
        <v>164</v>
      </c>
    </row>
    <row r="17" spans="1:15" s="2" customFormat="1" ht="18.75" customHeight="1" thickTop="1" thickBot="1" x14ac:dyDescent="0.25">
      <c r="A17" s="154" t="s">
        <v>165</v>
      </c>
      <c r="B17" s="100">
        <f t="shared" si="0"/>
        <v>27</v>
      </c>
      <c r="C17" s="102">
        <f t="shared" si="1"/>
        <v>37.037037037037038</v>
      </c>
      <c r="D17" s="100">
        <f t="shared" si="2"/>
        <v>10</v>
      </c>
      <c r="E17" s="102">
        <f t="shared" si="3"/>
        <v>62.962962962962962</v>
      </c>
      <c r="F17" s="100">
        <f t="shared" si="4"/>
        <v>17</v>
      </c>
      <c r="G17" s="103">
        <f t="shared" si="5"/>
        <v>18.518518518518519</v>
      </c>
      <c r="H17" s="100">
        <f t="shared" si="6"/>
        <v>5</v>
      </c>
      <c r="I17" s="80">
        <v>1</v>
      </c>
      <c r="J17" s="80">
        <v>4</v>
      </c>
      <c r="K17" s="104">
        <f t="shared" si="7"/>
        <v>81.481481481481481</v>
      </c>
      <c r="L17" s="100">
        <f t="shared" si="8"/>
        <v>22</v>
      </c>
      <c r="M17" s="80">
        <v>9</v>
      </c>
      <c r="N17" s="80">
        <v>13</v>
      </c>
      <c r="O17" s="850" t="s">
        <v>166</v>
      </c>
    </row>
    <row r="18" spans="1:15" s="2" customFormat="1" ht="18.75" customHeight="1" thickTop="1" thickBot="1" x14ac:dyDescent="0.25">
      <c r="A18" s="153" t="s">
        <v>167</v>
      </c>
      <c r="B18" s="468">
        <f t="shared" si="0"/>
        <v>44</v>
      </c>
      <c r="C18" s="469">
        <f t="shared" si="1"/>
        <v>34.090909090909086</v>
      </c>
      <c r="D18" s="468">
        <f t="shared" si="2"/>
        <v>15</v>
      </c>
      <c r="E18" s="469">
        <f t="shared" si="3"/>
        <v>65.909090909090907</v>
      </c>
      <c r="F18" s="468">
        <f t="shared" si="4"/>
        <v>29</v>
      </c>
      <c r="G18" s="470">
        <f t="shared" si="5"/>
        <v>18.181818181818183</v>
      </c>
      <c r="H18" s="468">
        <f t="shared" si="6"/>
        <v>8</v>
      </c>
      <c r="I18" s="79">
        <v>2</v>
      </c>
      <c r="J18" s="79">
        <v>6</v>
      </c>
      <c r="K18" s="471">
        <f t="shared" si="7"/>
        <v>81.818181818181827</v>
      </c>
      <c r="L18" s="468">
        <f t="shared" si="8"/>
        <v>36</v>
      </c>
      <c r="M18" s="79">
        <v>13</v>
      </c>
      <c r="N18" s="79">
        <v>23</v>
      </c>
      <c r="O18" s="74" t="s">
        <v>168</v>
      </c>
    </row>
    <row r="19" spans="1:15" s="2" customFormat="1" ht="18.75" customHeight="1" thickTop="1" thickBot="1" x14ac:dyDescent="0.25">
      <c r="A19" s="154" t="s">
        <v>169</v>
      </c>
      <c r="B19" s="100">
        <f t="shared" si="0"/>
        <v>53</v>
      </c>
      <c r="C19" s="102">
        <f t="shared" si="1"/>
        <v>33.962264150943398</v>
      </c>
      <c r="D19" s="100">
        <f t="shared" si="2"/>
        <v>18</v>
      </c>
      <c r="E19" s="102">
        <f t="shared" si="3"/>
        <v>66.037735849056602</v>
      </c>
      <c r="F19" s="100">
        <f t="shared" si="4"/>
        <v>35</v>
      </c>
      <c r="G19" s="103">
        <f t="shared" si="5"/>
        <v>28.30188679245283</v>
      </c>
      <c r="H19" s="100">
        <f t="shared" si="6"/>
        <v>15</v>
      </c>
      <c r="I19" s="80">
        <v>5</v>
      </c>
      <c r="J19" s="80">
        <v>10</v>
      </c>
      <c r="K19" s="104">
        <f t="shared" si="7"/>
        <v>71.698113207547166</v>
      </c>
      <c r="L19" s="100">
        <f t="shared" si="8"/>
        <v>38</v>
      </c>
      <c r="M19" s="80">
        <v>13</v>
      </c>
      <c r="N19" s="80">
        <v>25</v>
      </c>
      <c r="O19" s="850" t="s">
        <v>170</v>
      </c>
    </row>
    <row r="20" spans="1:15" s="2" customFormat="1" ht="18.75" customHeight="1" thickTop="1" thickBot="1" x14ac:dyDescent="0.25">
      <c r="A20" s="153" t="s">
        <v>171</v>
      </c>
      <c r="B20" s="468">
        <f t="shared" si="0"/>
        <v>64</v>
      </c>
      <c r="C20" s="469">
        <f t="shared" si="1"/>
        <v>43.75</v>
      </c>
      <c r="D20" s="468">
        <f t="shared" si="2"/>
        <v>28</v>
      </c>
      <c r="E20" s="469">
        <f t="shared" si="3"/>
        <v>56.25</v>
      </c>
      <c r="F20" s="468">
        <f t="shared" si="4"/>
        <v>36</v>
      </c>
      <c r="G20" s="470">
        <f t="shared" si="5"/>
        <v>21.875</v>
      </c>
      <c r="H20" s="468">
        <f t="shared" si="6"/>
        <v>14</v>
      </c>
      <c r="I20" s="79">
        <v>6</v>
      </c>
      <c r="J20" s="79">
        <v>8</v>
      </c>
      <c r="K20" s="471">
        <f t="shared" si="7"/>
        <v>78.125</v>
      </c>
      <c r="L20" s="468">
        <f t="shared" si="8"/>
        <v>50</v>
      </c>
      <c r="M20" s="79">
        <v>22</v>
      </c>
      <c r="N20" s="79">
        <v>28</v>
      </c>
      <c r="O20" s="74" t="s">
        <v>172</v>
      </c>
    </row>
    <row r="21" spans="1:15" s="2" customFormat="1" ht="18.75" customHeight="1" thickTop="1" thickBot="1" x14ac:dyDescent="0.25">
      <c r="A21" s="154" t="s">
        <v>173</v>
      </c>
      <c r="B21" s="100">
        <f t="shared" si="0"/>
        <v>58</v>
      </c>
      <c r="C21" s="102">
        <f t="shared" si="1"/>
        <v>39.655172413793103</v>
      </c>
      <c r="D21" s="100">
        <f t="shared" si="2"/>
        <v>23</v>
      </c>
      <c r="E21" s="102">
        <f t="shared" si="3"/>
        <v>60.344827586206897</v>
      </c>
      <c r="F21" s="100">
        <f t="shared" si="4"/>
        <v>35</v>
      </c>
      <c r="G21" s="103">
        <f t="shared" si="5"/>
        <v>20.689655172413794</v>
      </c>
      <c r="H21" s="100">
        <f t="shared" si="6"/>
        <v>12</v>
      </c>
      <c r="I21" s="80">
        <v>6</v>
      </c>
      <c r="J21" s="80">
        <v>6</v>
      </c>
      <c r="K21" s="104">
        <f t="shared" si="7"/>
        <v>79.310344827586206</v>
      </c>
      <c r="L21" s="100">
        <f t="shared" si="8"/>
        <v>46</v>
      </c>
      <c r="M21" s="80">
        <v>17</v>
      </c>
      <c r="N21" s="80">
        <v>29</v>
      </c>
      <c r="O21" s="850" t="s">
        <v>174</v>
      </c>
    </row>
    <row r="22" spans="1:15" s="2" customFormat="1" ht="18.75" customHeight="1" thickTop="1" thickBot="1" x14ac:dyDescent="0.25">
      <c r="A22" s="153" t="s">
        <v>175</v>
      </c>
      <c r="B22" s="468">
        <f t="shared" si="0"/>
        <v>59</v>
      </c>
      <c r="C22" s="469">
        <f t="shared" si="1"/>
        <v>44.067796610169488</v>
      </c>
      <c r="D22" s="468">
        <f t="shared" si="2"/>
        <v>26</v>
      </c>
      <c r="E22" s="469">
        <f t="shared" si="3"/>
        <v>55.932203389830505</v>
      </c>
      <c r="F22" s="468">
        <f t="shared" si="4"/>
        <v>33</v>
      </c>
      <c r="G22" s="470">
        <f t="shared" si="5"/>
        <v>16.949152542372879</v>
      </c>
      <c r="H22" s="468">
        <f t="shared" si="6"/>
        <v>10</v>
      </c>
      <c r="I22" s="79">
        <v>2</v>
      </c>
      <c r="J22" s="79">
        <v>8</v>
      </c>
      <c r="K22" s="471">
        <f t="shared" si="7"/>
        <v>83.050847457627114</v>
      </c>
      <c r="L22" s="468">
        <f t="shared" si="8"/>
        <v>49</v>
      </c>
      <c r="M22" s="79">
        <v>24</v>
      </c>
      <c r="N22" s="79">
        <v>25</v>
      </c>
      <c r="O22" s="74" t="s">
        <v>176</v>
      </c>
    </row>
    <row r="23" spans="1:15" s="2" customFormat="1" ht="18.75" customHeight="1" thickTop="1" thickBot="1" x14ac:dyDescent="0.25">
      <c r="A23" s="154" t="s">
        <v>177</v>
      </c>
      <c r="B23" s="100">
        <f t="shared" si="0"/>
        <v>88</v>
      </c>
      <c r="C23" s="102">
        <f t="shared" si="1"/>
        <v>51.136363636363633</v>
      </c>
      <c r="D23" s="100">
        <f t="shared" si="2"/>
        <v>45</v>
      </c>
      <c r="E23" s="102">
        <f t="shared" si="3"/>
        <v>48.863636363636367</v>
      </c>
      <c r="F23" s="100">
        <f t="shared" si="4"/>
        <v>43</v>
      </c>
      <c r="G23" s="103">
        <f t="shared" si="5"/>
        <v>17.045454545454543</v>
      </c>
      <c r="H23" s="100">
        <f t="shared" si="6"/>
        <v>15</v>
      </c>
      <c r="I23" s="80">
        <v>8</v>
      </c>
      <c r="J23" s="80">
        <v>7</v>
      </c>
      <c r="K23" s="104">
        <f t="shared" si="7"/>
        <v>82.954545454545453</v>
      </c>
      <c r="L23" s="100">
        <f t="shared" si="8"/>
        <v>73</v>
      </c>
      <c r="M23" s="80">
        <v>37</v>
      </c>
      <c r="N23" s="80">
        <v>36</v>
      </c>
      <c r="O23" s="850" t="s">
        <v>178</v>
      </c>
    </row>
    <row r="24" spans="1:15" s="2" customFormat="1" ht="18.75" customHeight="1" thickTop="1" thickBot="1" x14ac:dyDescent="0.25">
      <c r="A24" s="153" t="s">
        <v>274</v>
      </c>
      <c r="B24" s="468">
        <f t="shared" si="0"/>
        <v>76</v>
      </c>
      <c r="C24" s="469">
        <f t="shared" si="1"/>
        <v>47.368421052631575</v>
      </c>
      <c r="D24" s="468">
        <f t="shared" si="2"/>
        <v>36</v>
      </c>
      <c r="E24" s="469">
        <f t="shared" si="3"/>
        <v>52.631578947368418</v>
      </c>
      <c r="F24" s="468">
        <f t="shared" si="4"/>
        <v>40</v>
      </c>
      <c r="G24" s="470">
        <f t="shared" si="5"/>
        <v>3.9473684210526314</v>
      </c>
      <c r="H24" s="468">
        <f t="shared" si="6"/>
        <v>3</v>
      </c>
      <c r="I24" s="79">
        <v>1</v>
      </c>
      <c r="J24" s="79">
        <v>2</v>
      </c>
      <c r="K24" s="471">
        <f t="shared" si="7"/>
        <v>96.05263157894737</v>
      </c>
      <c r="L24" s="468">
        <f t="shared" si="8"/>
        <v>73</v>
      </c>
      <c r="M24" s="79">
        <v>35</v>
      </c>
      <c r="N24" s="79">
        <v>38</v>
      </c>
      <c r="O24" s="74" t="s">
        <v>275</v>
      </c>
    </row>
    <row r="25" spans="1:15" s="2" customFormat="1" ht="18.75" customHeight="1" thickTop="1" x14ac:dyDescent="0.2">
      <c r="A25" s="600" t="s">
        <v>281</v>
      </c>
      <c r="B25" s="473">
        <f t="shared" si="0"/>
        <v>87</v>
      </c>
      <c r="C25" s="474">
        <f t="shared" si="1"/>
        <v>39.080459770114942</v>
      </c>
      <c r="D25" s="473">
        <f t="shared" si="2"/>
        <v>34</v>
      </c>
      <c r="E25" s="474">
        <f t="shared" si="3"/>
        <v>60.919540229885058</v>
      </c>
      <c r="F25" s="473">
        <f t="shared" si="4"/>
        <v>53</v>
      </c>
      <c r="G25" s="475">
        <f t="shared" si="5"/>
        <v>8.0459770114942533</v>
      </c>
      <c r="H25" s="473">
        <f>J25+I25</f>
        <v>7</v>
      </c>
      <c r="I25" s="476">
        <v>3</v>
      </c>
      <c r="J25" s="476">
        <v>4</v>
      </c>
      <c r="K25" s="477">
        <f t="shared" si="7"/>
        <v>91.954022988505741</v>
      </c>
      <c r="L25" s="473">
        <f t="shared" si="8"/>
        <v>80</v>
      </c>
      <c r="M25" s="476">
        <v>31</v>
      </c>
      <c r="N25" s="81">
        <v>49</v>
      </c>
      <c r="O25" s="851" t="s">
        <v>282</v>
      </c>
    </row>
    <row r="26" spans="1:15" s="29" customFormat="1" ht="18.75" customHeight="1" x14ac:dyDescent="0.2">
      <c r="A26" s="816" t="s">
        <v>47</v>
      </c>
      <c r="B26" s="101">
        <f t="shared" ref="B26:L26" si="9">SUM(B7:B25)</f>
        <v>756</v>
      </c>
      <c r="C26" s="480">
        <f t="shared" si="1"/>
        <v>39.814814814814817</v>
      </c>
      <c r="D26" s="101">
        <f t="shared" si="9"/>
        <v>301</v>
      </c>
      <c r="E26" s="480">
        <f t="shared" si="3"/>
        <v>60.185185185185183</v>
      </c>
      <c r="F26" s="101">
        <f t="shared" si="9"/>
        <v>455</v>
      </c>
      <c r="G26" s="481">
        <f>H26/B26*100</f>
        <v>14.682539682539684</v>
      </c>
      <c r="H26" s="101">
        <f t="shared" si="9"/>
        <v>111</v>
      </c>
      <c r="I26" s="101">
        <f t="shared" si="9"/>
        <v>44</v>
      </c>
      <c r="J26" s="472">
        <f>SUM(J7:J25)</f>
        <v>67</v>
      </c>
      <c r="K26" s="482">
        <f>L26/B26*100</f>
        <v>85.317460317460316</v>
      </c>
      <c r="L26" s="472">
        <f t="shared" si="9"/>
        <v>645</v>
      </c>
      <c r="M26" s="472">
        <f>SUM(M7:M25)</f>
        <v>257</v>
      </c>
      <c r="N26" s="101">
        <f>SUM(N7:N25)</f>
        <v>388</v>
      </c>
      <c r="O26" s="811" t="s">
        <v>48</v>
      </c>
    </row>
    <row r="27" spans="1:15" ht="18.75" customHeight="1" x14ac:dyDescent="0.2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O25"/>
  <sheetViews>
    <sheetView view="pageBreakPreview" zoomScaleNormal="100" zoomScaleSheetLayoutView="100" workbookViewId="0">
      <selection activeCell="E8" sqref="E8"/>
    </sheetView>
  </sheetViews>
  <sheetFormatPr defaultRowHeight="15.75" x14ac:dyDescent="0.2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9"/>
    <col min="257" max="257" width="40.7109375" style="9" customWidth="1"/>
    <col min="258" max="260" width="20.7109375" style="9" customWidth="1"/>
    <col min="261" max="261" width="40.7109375" style="9" customWidth="1"/>
    <col min="262" max="512" width="9.140625" style="9"/>
    <col min="513" max="513" width="40.7109375" style="9" customWidth="1"/>
    <col min="514" max="516" width="20.7109375" style="9" customWidth="1"/>
    <col min="517" max="517" width="40.7109375" style="9" customWidth="1"/>
    <col min="518" max="768" width="9.140625" style="9"/>
    <col min="769" max="769" width="40.7109375" style="9" customWidth="1"/>
    <col min="770" max="772" width="20.7109375" style="9" customWidth="1"/>
    <col min="773" max="773" width="40.7109375" style="9" customWidth="1"/>
    <col min="774" max="1024" width="9.140625" style="9"/>
    <col min="1025" max="1025" width="40.7109375" style="9" customWidth="1"/>
    <col min="1026" max="1028" width="20.7109375" style="9" customWidth="1"/>
    <col min="1029" max="1029" width="40.7109375" style="9" customWidth="1"/>
    <col min="1030" max="1280" width="9.140625" style="9"/>
    <col min="1281" max="1281" width="40.7109375" style="9" customWidth="1"/>
    <col min="1282" max="1284" width="20.7109375" style="9" customWidth="1"/>
    <col min="1285" max="1285" width="40.7109375" style="9" customWidth="1"/>
    <col min="1286" max="1536" width="9.140625" style="9"/>
    <col min="1537" max="1537" width="40.7109375" style="9" customWidth="1"/>
    <col min="1538" max="1540" width="20.7109375" style="9" customWidth="1"/>
    <col min="1541" max="1541" width="40.7109375" style="9" customWidth="1"/>
    <col min="1542" max="1792" width="9.140625" style="9"/>
    <col min="1793" max="1793" width="40.7109375" style="9" customWidth="1"/>
    <col min="1794" max="1796" width="20.7109375" style="9" customWidth="1"/>
    <col min="1797" max="1797" width="40.7109375" style="9" customWidth="1"/>
    <col min="1798" max="2048" width="9.140625" style="9"/>
    <col min="2049" max="2049" width="40.7109375" style="9" customWidth="1"/>
    <col min="2050" max="2052" width="20.7109375" style="9" customWidth="1"/>
    <col min="2053" max="2053" width="40.7109375" style="9" customWidth="1"/>
    <col min="2054" max="2304" width="9.140625" style="9"/>
    <col min="2305" max="2305" width="40.7109375" style="9" customWidth="1"/>
    <col min="2306" max="2308" width="20.7109375" style="9" customWidth="1"/>
    <col min="2309" max="2309" width="40.7109375" style="9" customWidth="1"/>
    <col min="2310" max="2560" width="9.140625" style="9"/>
    <col min="2561" max="2561" width="40.7109375" style="9" customWidth="1"/>
    <col min="2562" max="2564" width="20.7109375" style="9" customWidth="1"/>
    <col min="2565" max="2565" width="40.7109375" style="9" customWidth="1"/>
    <col min="2566" max="2816" width="9.140625" style="9"/>
    <col min="2817" max="2817" width="40.7109375" style="9" customWidth="1"/>
    <col min="2818" max="2820" width="20.7109375" style="9" customWidth="1"/>
    <col min="2821" max="2821" width="40.7109375" style="9" customWidth="1"/>
    <col min="2822" max="3072" width="9.140625" style="9"/>
    <col min="3073" max="3073" width="40.7109375" style="9" customWidth="1"/>
    <col min="3074" max="3076" width="20.7109375" style="9" customWidth="1"/>
    <col min="3077" max="3077" width="40.7109375" style="9" customWidth="1"/>
    <col min="3078" max="3328" width="9.140625" style="9"/>
    <col min="3329" max="3329" width="40.7109375" style="9" customWidth="1"/>
    <col min="3330" max="3332" width="20.7109375" style="9" customWidth="1"/>
    <col min="3333" max="3333" width="40.7109375" style="9" customWidth="1"/>
    <col min="3334" max="3584" width="9.140625" style="9"/>
    <col min="3585" max="3585" width="40.7109375" style="9" customWidth="1"/>
    <col min="3586" max="3588" width="20.7109375" style="9" customWidth="1"/>
    <col min="3589" max="3589" width="40.7109375" style="9" customWidth="1"/>
    <col min="3590" max="3840" width="9.140625" style="9"/>
    <col min="3841" max="3841" width="40.7109375" style="9" customWidth="1"/>
    <col min="3842" max="3844" width="20.7109375" style="9" customWidth="1"/>
    <col min="3845" max="3845" width="40.7109375" style="9" customWidth="1"/>
    <col min="3846" max="4096" width="9.140625" style="9"/>
    <col min="4097" max="4097" width="40.7109375" style="9" customWidth="1"/>
    <col min="4098" max="4100" width="20.7109375" style="9" customWidth="1"/>
    <col min="4101" max="4101" width="40.7109375" style="9" customWidth="1"/>
    <col min="4102" max="4352" width="9.140625" style="9"/>
    <col min="4353" max="4353" width="40.7109375" style="9" customWidth="1"/>
    <col min="4354" max="4356" width="20.7109375" style="9" customWidth="1"/>
    <col min="4357" max="4357" width="40.7109375" style="9" customWidth="1"/>
    <col min="4358" max="4608" width="9.140625" style="9"/>
    <col min="4609" max="4609" width="40.7109375" style="9" customWidth="1"/>
    <col min="4610" max="4612" width="20.7109375" style="9" customWidth="1"/>
    <col min="4613" max="4613" width="40.7109375" style="9" customWidth="1"/>
    <col min="4614" max="4864" width="9.140625" style="9"/>
    <col min="4865" max="4865" width="40.7109375" style="9" customWidth="1"/>
    <col min="4866" max="4868" width="20.7109375" style="9" customWidth="1"/>
    <col min="4869" max="4869" width="40.7109375" style="9" customWidth="1"/>
    <col min="4870" max="5120" width="9.140625" style="9"/>
    <col min="5121" max="5121" width="40.7109375" style="9" customWidth="1"/>
    <col min="5122" max="5124" width="20.7109375" style="9" customWidth="1"/>
    <col min="5125" max="5125" width="40.7109375" style="9" customWidth="1"/>
    <col min="5126" max="5376" width="9.140625" style="9"/>
    <col min="5377" max="5377" width="40.7109375" style="9" customWidth="1"/>
    <col min="5378" max="5380" width="20.7109375" style="9" customWidth="1"/>
    <col min="5381" max="5381" width="40.7109375" style="9" customWidth="1"/>
    <col min="5382" max="5632" width="9.140625" style="9"/>
    <col min="5633" max="5633" width="40.7109375" style="9" customWidth="1"/>
    <col min="5634" max="5636" width="20.7109375" style="9" customWidth="1"/>
    <col min="5637" max="5637" width="40.7109375" style="9" customWidth="1"/>
    <col min="5638" max="5888" width="9.140625" style="9"/>
    <col min="5889" max="5889" width="40.7109375" style="9" customWidth="1"/>
    <col min="5890" max="5892" width="20.7109375" style="9" customWidth="1"/>
    <col min="5893" max="5893" width="40.7109375" style="9" customWidth="1"/>
    <col min="5894" max="6144" width="9.140625" style="9"/>
    <col min="6145" max="6145" width="40.7109375" style="9" customWidth="1"/>
    <col min="6146" max="6148" width="20.7109375" style="9" customWidth="1"/>
    <col min="6149" max="6149" width="40.7109375" style="9" customWidth="1"/>
    <col min="6150" max="6400" width="9.140625" style="9"/>
    <col min="6401" max="6401" width="40.7109375" style="9" customWidth="1"/>
    <col min="6402" max="6404" width="20.7109375" style="9" customWidth="1"/>
    <col min="6405" max="6405" width="40.7109375" style="9" customWidth="1"/>
    <col min="6406" max="6656" width="9.140625" style="9"/>
    <col min="6657" max="6657" width="40.7109375" style="9" customWidth="1"/>
    <col min="6658" max="6660" width="20.7109375" style="9" customWidth="1"/>
    <col min="6661" max="6661" width="40.7109375" style="9" customWidth="1"/>
    <col min="6662" max="6912" width="9.140625" style="9"/>
    <col min="6913" max="6913" width="40.7109375" style="9" customWidth="1"/>
    <col min="6914" max="6916" width="20.7109375" style="9" customWidth="1"/>
    <col min="6917" max="6917" width="40.7109375" style="9" customWidth="1"/>
    <col min="6918" max="7168" width="9.140625" style="9"/>
    <col min="7169" max="7169" width="40.7109375" style="9" customWidth="1"/>
    <col min="7170" max="7172" width="20.7109375" style="9" customWidth="1"/>
    <col min="7173" max="7173" width="40.7109375" style="9" customWidth="1"/>
    <col min="7174" max="7424" width="9.140625" style="9"/>
    <col min="7425" max="7425" width="40.7109375" style="9" customWidth="1"/>
    <col min="7426" max="7428" width="20.7109375" style="9" customWidth="1"/>
    <col min="7429" max="7429" width="40.7109375" style="9" customWidth="1"/>
    <col min="7430" max="7680" width="9.140625" style="9"/>
    <col min="7681" max="7681" width="40.7109375" style="9" customWidth="1"/>
    <col min="7682" max="7684" width="20.7109375" style="9" customWidth="1"/>
    <col min="7685" max="7685" width="40.7109375" style="9" customWidth="1"/>
    <col min="7686" max="7936" width="9.140625" style="9"/>
    <col min="7937" max="7937" width="40.7109375" style="9" customWidth="1"/>
    <col min="7938" max="7940" width="20.7109375" style="9" customWidth="1"/>
    <col min="7941" max="7941" width="40.7109375" style="9" customWidth="1"/>
    <col min="7942" max="8192" width="9.140625" style="9"/>
    <col min="8193" max="8193" width="40.7109375" style="9" customWidth="1"/>
    <col min="8194" max="8196" width="20.7109375" style="9" customWidth="1"/>
    <col min="8197" max="8197" width="40.7109375" style="9" customWidth="1"/>
    <col min="8198" max="8448" width="9.140625" style="9"/>
    <col min="8449" max="8449" width="40.7109375" style="9" customWidth="1"/>
    <col min="8450" max="8452" width="20.7109375" style="9" customWidth="1"/>
    <col min="8453" max="8453" width="40.7109375" style="9" customWidth="1"/>
    <col min="8454" max="8704" width="9.140625" style="9"/>
    <col min="8705" max="8705" width="40.7109375" style="9" customWidth="1"/>
    <col min="8706" max="8708" width="20.7109375" style="9" customWidth="1"/>
    <col min="8709" max="8709" width="40.7109375" style="9" customWidth="1"/>
    <col min="8710" max="8960" width="9.140625" style="9"/>
    <col min="8961" max="8961" width="40.7109375" style="9" customWidth="1"/>
    <col min="8962" max="8964" width="20.7109375" style="9" customWidth="1"/>
    <col min="8965" max="8965" width="40.7109375" style="9" customWidth="1"/>
    <col min="8966" max="9216" width="9.140625" style="9"/>
    <col min="9217" max="9217" width="40.7109375" style="9" customWidth="1"/>
    <col min="9218" max="9220" width="20.7109375" style="9" customWidth="1"/>
    <col min="9221" max="9221" width="40.7109375" style="9" customWidth="1"/>
    <col min="9222" max="9472" width="9.140625" style="9"/>
    <col min="9473" max="9473" width="40.7109375" style="9" customWidth="1"/>
    <col min="9474" max="9476" width="20.7109375" style="9" customWidth="1"/>
    <col min="9477" max="9477" width="40.7109375" style="9" customWidth="1"/>
    <col min="9478" max="9728" width="9.140625" style="9"/>
    <col min="9729" max="9729" width="40.7109375" style="9" customWidth="1"/>
    <col min="9730" max="9732" width="20.7109375" style="9" customWidth="1"/>
    <col min="9733" max="9733" width="40.7109375" style="9" customWidth="1"/>
    <col min="9734" max="9984" width="9.140625" style="9"/>
    <col min="9985" max="9985" width="40.7109375" style="9" customWidth="1"/>
    <col min="9986" max="9988" width="20.7109375" style="9" customWidth="1"/>
    <col min="9989" max="9989" width="40.7109375" style="9" customWidth="1"/>
    <col min="9990" max="10240" width="9.140625" style="9"/>
    <col min="10241" max="10241" width="40.7109375" style="9" customWidth="1"/>
    <col min="10242" max="10244" width="20.7109375" style="9" customWidth="1"/>
    <col min="10245" max="10245" width="40.7109375" style="9" customWidth="1"/>
    <col min="10246" max="10496" width="9.140625" style="9"/>
    <col min="10497" max="10497" width="40.7109375" style="9" customWidth="1"/>
    <col min="10498" max="10500" width="20.7109375" style="9" customWidth="1"/>
    <col min="10501" max="10501" width="40.7109375" style="9" customWidth="1"/>
    <col min="10502" max="10752" width="9.140625" style="9"/>
    <col min="10753" max="10753" width="40.7109375" style="9" customWidth="1"/>
    <col min="10754" max="10756" width="20.7109375" style="9" customWidth="1"/>
    <col min="10757" max="10757" width="40.7109375" style="9" customWidth="1"/>
    <col min="10758" max="11008" width="9.140625" style="9"/>
    <col min="11009" max="11009" width="40.7109375" style="9" customWidth="1"/>
    <col min="11010" max="11012" width="20.7109375" style="9" customWidth="1"/>
    <col min="11013" max="11013" width="40.7109375" style="9" customWidth="1"/>
    <col min="11014" max="11264" width="9.140625" style="9"/>
    <col min="11265" max="11265" width="40.7109375" style="9" customWidth="1"/>
    <col min="11266" max="11268" width="20.7109375" style="9" customWidth="1"/>
    <col min="11269" max="11269" width="40.7109375" style="9" customWidth="1"/>
    <col min="11270" max="11520" width="9.140625" style="9"/>
    <col min="11521" max="11521" width="40.7109375" style="9" customWidth="1"/>
    <col min="11522" max="11524" width="20.7109375" style="9" customWidth="1"/>
    <col min="11525" max="11525" width="40.7109375" style="9" customWidth="1"/>
    <col min="11526" max="11776" width="9.140625" style="9"/>
    <col min="11777" max="11777" width="40.7109375" style="9" customWidth="1"/>
    <col min="11778" max="11780" width="20.7109375" style="9" customWidth="1"/>
    <col min="11781" max="11781" width="40.7109375" style="9" customWidth="1"/>
    <col min="11782" max="12032" width="9.140625" style="9"/>
    <col min="12033" max="12033" width="40.7109375" style="9" customWidth="1"/>
    <col min="12034" max="12036" width="20.7109375" style="9" customWidth="1"/>
    <col min="12037" max="12037" width="40.7109375" style="9" customWidth="1"/>
    <col min="12038" max="12288" width="9.140625" style="9"/>
    <col min="12289" max="12289" width="40.7109375" style="9" customWidth="1"/>
    <col min="12290" max="12292" width="20.7109375" style="9" customWidth="1"/>
    <col min="12293" max="12293" width="40.7109375" style="9" customWidth="1"/>
    <col min="12294" max="12544" width="9.140625" style="9"/>
    <col min="12545" max="12545" width="40.7109375" style="9" customWidth="1"/>
    <col min="12546" max="12548" width="20.7109375" style="9" customWidth="1"/>
    <col min="12549" max="12549" width="40.7109375" style="9" customWidth="1"/>
    <col min="12550" max="12800" width="9.140625" style="9"/>
    <col min="12801" max="12801" width="40.7109375" style="9" customWidth="1"/>
    <col min="12802" max="12804" width="20.7109375" style="9" customWidth="1"/>
    <col min="12805" max="12805" width="40.7109375" style="9" customWidth="1"/>
    <col min="12806" max="13056" width="9.140625" style="9"/>
    <col min="13057" max="13057" width="40.7109375" style="9" customWidth="1"/>
    <col min="13058" max="13060" width="20.7109375" style="9" customWidth="1"/>
    <col min="13061" max="13061" width="40.7109375" style="9" customWidth="1"/>
    <col min="13062" max="13312" width="9.140625" style="9"/>
    <col min="13313" max="13313" width="40.7109375" style="9" customWidth="1"/>
    <col min="13314" max="13316" width="20.7109375" style="9" customWidth="1"/>
    <col min="13317" max="13317" width="40.7109375" style="9" customWidth="1"/>
    <col min="13318" max="13568" width="9.140625" style="9"/>
    <col min="13569" max="13569" width="40.7109375" style="9" customWidth="1"/>
    <col min="13570" max="13572" width="20.7109375" style="9" customWidth="1"/>
    <col min="13573" max="13573" width="40.7109375" style="9" customWidth="1"/>
    <col min="13574" max="13824" width="9.140625" style="9"/>
    <col min="13825" max="13825" width="40.7109375" style="9" customWidth="1"/>
    <col min="13826" max="13828" width="20.7109375" style="9" customWidth="1"/>
    <col min="13829" max="13829" width="40.7109375" style="9" customWidth="1"/>
    <col min="13830" max="14080" width="9.140625" style="9"/>
    <col min="14081" max="14081" width="40.7109375" style="9" customWidth="1"/>
    <col min="14082" max="14084" width="20.7109375" style="9" customWidth="1"/>
    <col min="14085" max="14085" width="40.7109375" style="9" customWidth="1"/>
    <col min="14086" max="14336" width="9.140625" style="9"/>
    <col min="14337" max="14337" width="40.7109375" style="9" customWidth="1"/>
    <col min="14338" max="14340" width="20.7109375" style="9" customWidth="1"/>
    <col min="14341" max="14341" width="40.7109375" style="9" customWidth="1"/>
    <col min="14342" max="14592" width="9.140625" style="9"/>
    <col min="14593" max="14593" width="40.7109375" style="9" customWidth="1"/>
    <col min="14594" max="14596" width="20.7109375" style="9" customWidth="1"/>
    <col min="14597" max="14597" width="40.7109375" style="9" customWidth="1"/>
    <col min="14598" max="14848" width="9.140625" style="9"/>
    <col min="14849" max="14849" width="40.7109375" style="9" customWidth="1"/>
    <col min="14850" max="14852" width="20.7109375" style="9" customWidth="1"/>
    <col min="14853" max="14853" width="40.7109375" style="9" customWidth="1"/>
    <col min="14854" max="15104" width="9.140625" style="9"/>
    <col min="15105" max="15105" width="40.7109375" style="9" customWidth="1"/>
    <col min="15106" max="15108" width="20.7109375" style="9" customWidth="1"/>
    <col min="15109" max="15109" width="40.7109375" style="9" customWidth="1"/>
    <col min="15110" max="15360" width="9.140625" style="9"/>
    <col min="15361" max="15361" width="40.7109375" style="9" customWidth="1"/>
    <col min="15362" max="15364" width="20.7109375" style="9" customWidth="1"/>
    <col min="15365" max="15365" width="40.7109375" style="9" customWidth="1"/>
    <col min="15366" max="15616" width="9.140625" style="9"/>
    <col min="15617" max="15617" width="40.7109375" style="9" customWidth="1"/>
    <col min="15618" max="15620" width="20.7109375" style="9" customWidth="1"/>
    <col min="15621" max="15621" width="40.7109375" style="9" customWidth="1"/>
    <col min="15622" max="15872" width="9.140625" style="9"/>
    <col min="15873" max="15873" width="40.7109375" style="9" customWidth="1"/>
    <col min="15874" max="15876" width="20.7109375" style="9" customWidth="1"/>
    <col min="15877" max="15877" width="40.7109375" style="9" customWidth="1"/>
    <col min="15878" max="16128" width="9.140625" style="9"/>
    <col min="16129" max="16129" width="40.7109375" style="9" customWidth="1"/>
    <col min="16130" max="16132" width="20.7109375" style="9" customWidth="1"/>
    <col min="16133" max="16133" width="40.7109375" style="9" customWidth="1"/>
    <col min="16134" max="16384" width="9.140625" style="9"/>
  </cols>
  <sheetData>
    <row r="1" spans="1:15" s="2" customFormat="1" ht="20.100000000000001" customHeight="1" x14ac:dyDescent="0.2">
      <c r="A1" s="1300" t="s">
        <v>981</v>
      </c>
      <c r="B1" s="1300"/>
      <c r="C1" s="1300"/>
      <c r="D1" s="1300"/>
      <c r="E1" s="1300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s="2" customFormat="1" ht="32.25" customHeight="1" x14ac:dyDescent="0.2">
      <c r="A2" s="1290" t="s">
        <v>1018</v>
      </c>
      <c r="B2" s="1290"/>
      <c r="C2" s="1290"/>
      <c r="D2" s="1290"/>
      <c r="E2" s="1290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2" customFormat="1" ht="20.100000000000001" customHeight="1" x14ac:dyDescent="0.2">
      <c r="A3" s="1291">
        <v>2018</v>
      </c>
      <c r="B3" s="1291"/>
      <c r="C3" s="1291"/>
      <c r="D3" s="1291"/>
      <c r="E3" s="1291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s="1016" customFormat="1" ht="27.75" customHeight="1" x14ac:dyDescent="0.25">
      <c r="A4" s="1007" t="s">
        <v>150</v>
      </c>
      <c r="B4" s="1017"/>
      <c r="C4" s="1017"/>
      <c r="D4" s="1017"/>
      <c r="E4" s="1013" t="s">
        <v>77</v>
      </c>
      <c r="F4" s="1015"/>
    </row>
    <row r="5" spans="1:15" s="2" customFormat="1" ht="37.5" customHeight="1" x14ac:dyDescent="0.2">
      <c r="A5" s="599" t="s">
        <v>863</v>
      </c>
      <c r="B5" s="510" t="s">
        <v>404</v>
      </c>
      <c r="C5" s="511" t="s">
        <v>777</v>
      </c>
      <c r="D5" s="511" t="s">
        <v>776</v>
      </c>
      <c r="E5" s="598" t="s">
        <v>862</v>
      </c>
    </row>
    <row r="6" spans="1:15" s="29" customFormat="1" ht="30" customHeight="1" thickBot="1" x14ac:dyDescent="0.25">
      <c r="A6" s="858" t="s">
        <v>283</v>
      </c>
      <c r="B6" s="92">
        <f>D6+C6</f>
        <v>645</v>
      </c>
      <c r="C6" s="911">
        <v>257</v>
      </c>
      <c r="D6" s="911">
        <v>388</v>
      </c>
      <c r="E6" s="717" t="s">
        <v>284</v>
      </c>
    </row>
    <row r="7" spans="1:15" s="29" customFormat="1" ht="30" customHeight="1" thickTop="1" thickBot="1" x14ac:dyDescent="0.25">
      <c r="A7" s="859" t="s">
        <v>285</v>
      </c>
      <c r="B7" s="478">
        <f t="shared" ref="B7:B11" si="0">D7+C7</f>
        <v>7</v>
      </c>
      <c r="C7" s="912">
        <v>1</v>
      </c>
      <c r="D7" s="912">
        <v>6</v>
      </c>
      <c r="E7" s="852" t="s">
        <v>86</v>
      </c>
    </row>
    <row r="8" spans="1:15" s="29" customFormat="1" ht="30" customHeight="1" thickTop="1" thickBot="1" x14ac:dyDescent="0.25">
      <c r="A8" s="860" t="s">
        <v>194</v>
      </c>
      <c r="B8" s="92">
        <f t="shared" si="0"/>
        <v>5</v>
      </c>
      <c r="C8" s="913">
        <v>0</v>
      </c>
      <c r="D8" s="913">
        <v>5</v>
      </c>
      <c r="E8" s="853" t="s">
        <v>87</v>
      </c>
    </row>
    <row r="9" spans="1:15" s="29" customFormat="1" ht="30" customHeight="1" thickTop="1" thickBot="1" x14ac:dyDescent="0.25">
      <c r="A9" s="861" t="s">
        <v>88</v>
      </c>
      <c r="B9" s="478">
        <f t="shared" si="0"/>
        <v>27</v>
      </c>
      <c r="C9" s="912">
        <v>7</v>
      </c>
      <c r="D9" s="912">
        <v>20</v>
      </c>
      <c r="E9" s="854" t="s">
        <v>286</v>
      </c>
    </row>
    <row r="10" spans="1:15" s="29" customFormat="1" ht="30" customHeight="1" thickTop="1" thickBot="1" x14ac:dyDescent="0.25">
      <c r="A10" s="860" t="s">
        <v>90</v>
      </c>
      <c r="B10" s="92">
        <f t="shared" si="0"/>
        <v>51</v>
      </c>
      <c r="C10" s="913">
        <v>26</v>
      </c>
      <c r="D10" s="913">
        <v>25</v>
      </c>
      <c r="E10" s="855" t="s">
        <v>287</v>
      </c>
    </row>
    <row r="11" spans="1:15" s="29" customFormat="1" ht="30" customHeight="1" thickTop="1" x14ac:dyDescent="0.2">
      <c r="A11" s="778" t="s">
        <v>1129</v>
      </c>
      <c r="B11" s="479">
        <f t="shared" si="0"/>
        <v>21</v>
      </c>
      <c r="C11" s="914">
        <v>10</v>
      </c>
      <c r="D11" s="914">
        <v>11</v>
      </c>
      <c r="E11" s="856" t="s">
        <v>1128</v>
      </c>
    </row>
    <row r="12" spans="1:15" s="29" customFormat="1" ht="33" customHeight="1" x14ac:dyDescent="0.2">
      <c r="A12" s="821" t="s">
        <v>47</v>
      </c>
      <c r="B12" s="1179">
        <f>SUM(B6:B11)</f>
        <v>756</v>
      </c>
      <c r="C12" s="440">
        <f>SUM(C6:C11)</f>
        <v>301</v>
      </c>
      <c r="D12" s="440">
        <f>SUM(D6:D11)</f>
        <v>455</v>
      </c>
      <c r="E12" s="857" t="s">
        <v>48</v>
      </c>
    </row>
    <row r="23" spans="1:8" ht="110.25" x14ac:dyDescent="0.2">
      <c r="A23" s="106"/>
      <c r="B23" s="34" t="s">
        <v>1217</v>
      </c>
      <c r="C23" s="34" t="s">
        <v>324</v>
      </c>
      <c r="D23" s="34" t="s">
        <v>325</v>
      </c>
      <c r="E23" s="34" t="s">
        <v>326</v>
      </c>
      <c r="F23" s="34" t="s">
        <v>327</v>
      </c>
      <c r="G23" s="34" t="s">
        <v>328</v>
      </c>
      <c r="H23" s="1"/>
    </row>
    <row r="24" spans="1:8" ht="18" x14ac:dyDescent="0.2">
      <c r="B24" s="9">
        <f>'D-6'!B11</f>
        <v>21</v>
      </c>
      <c r="C24" s="9">
        <f>'D-6'!B10</f>
        <v>51</v>
      </c>
      <c r="D24" s="9">
        <f>'D-6'!B9</f>
        <v>27</v>
      </c>
      <c r="E24" s="9">
        <f>'D-6'!B8</f>
        <v>5</v>
      </c>
      <c r="F24" s="9">
        <f>'D-6'!B7</f>
        <v>7</v>
      </c>
      <c r="G24" s="9">
        <f>'D-6'!B6</f>
        <v>645</v>
      </c>
      <c r="H24" s="35">
        <f>SUM(A24:G24)</f>
        <v>756</v>
      </c>
    </row>
    <row r="25" spans="1:8" ht="18" x14ac:dyDescent="0.2">
      <c r="A25" s="132"/>
      <c r="B25" s="132">
        <f t="shared" ref="B25:F25" si="1">B24/$H$24%</f>
        <v>2.7777777777777781</v>
      </c>
      <c r="C25" s="132">
        <f t="shared" si="1"/>
        <v>6.746031746031746</v>
      </c>
      <c r="D25" s="132">
        <f t="shared" si="1"/>
        <v>3.5714285714285716</v>
      </c>
      <c r="E25" s="132">
        <f t="shared" si="1"/>
        <v>0.66137566137566139</v>
      </c>
      <c r="F25" s="132">
        <f t="shared" si="1"/>
        <v>0.92592592592592593</v>
      </c>
      <c r="G25" s="132">
        <f>G24/$H$24%</f>
        <v>85.317460317460316</v>
      </c>
      <c r="H25" s="421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K105"/>
  <sheetViews>
    <sheetView view="pageBreakPreview" zoomScaleNormal="100" zoomScaleSheetLayoutView="100" workbookViewId="0">
      <selection activeCell="N105" sqref="N105"/>
    </sheetView>
  </sheetViews>
  <sheetFormatPr defaultRowHeight="15" x14ac:dyDescent="0.25"/>
  <cols>
    <col min="1" max="1" width="19.140625" style="29" customWidth="1"/>
    <col min="2" max="5" width="7.7109375" style="47" customWidth="1"/>
    <col min="6" max="7" width="7.7109375" style="30" customWidth="1"/>
    <col min="8" max="8" width="7.7109375" style="47" customWidth="1"/>
    <col min="9" max="10" width="7.7109375" style="30" customWidth="1"/>
    <col min="11" max="11" width="20.140625" style="47" customWidth="1"/>
    <col min="12" max="256" width="9.140625" style="29"/>
    <col min="257" max="257" width="15.7109375" style="29" customWidth="1"/>
    <col min="258" max="258" width="11" style="29" customWidth="1"/>
    <col min="259" max="259" width="8.140625" style="29" customWidth="1"/>
    <col min="260" max="261" width="7" style="29" bestFit="1" customWidth="1"/>
    <col min="262" max="262" width="7.85546875" style="29" customWidth="1"/>
    <col min="263" max="264" width="7" style="29" bestFit="1" customWidth="1"/>
    <col min="265" max="265" width="8.5703125" style="29" customWidth="1"/>
    <col min="266" max="266" width="7" style="29" bestFit="1" customWidth="1"/>
    <col min="267" max="267" width="15.7109375" style="29" bestFit="1" customWidth="1"/>
    <col min="268" max="512" width="9.140625" style="29"/>
    <col min="513" max="513" width="15.7109375" style="29" customWidth="1"/>
    <col min="514" max="514" width="11" style="29" customWidth="1"/>
    <col min="515" max="515" width="8.140625" style="29" customWidth="1"/>
    <col min="516" max="517" width="7" style="29" bestFit="1" customWidth="1"/>
    <col min="518" max="518" width="7.85546875" style="29" customWidth="1"/>
    <col min="519" max="520" width="7" style="29" bestFit="1" customWidth="1"/>
    <col min="521" max="521" width="8.5703125" style="29" customWidth="1"/>
    <col min="522" max="522" width="7" style="29" bestFit="1" customWidth="1"/>
    <col min="523" max="523" width="15.7109375" style="29" bestFit="1" customWidth="1"/>
    <col min="524" max="768" width="9.140625" style="29"/>
    <col min="769" max="769" width="15.7109375" style="29" customWidth="1"/>
    <col min="770" max="770" width="11" style="29" customWidth="1"/>
    <col min="771" max="771" width="8.140625" style="29" customWidth="1"/>
    <col min="772" max="773" width="7" style="29" bestFit="1" customWidth="1"/>
    <col min="774" max="774" width="7.85546875" style="29" customWidth="1"/>
    <col min="775" max="776" width="7" style="29" bestFit="1" customWidth="1"/>
    <col min="777" max="777" width="8.5703125" style="29" customWidth="1"/>
    <col min="778" max="778" width="7" style="29" bestFit="1" customWidth="1"/>
    <col min="779" max="779" width="15.7109375" style="29" bestFit="1" customWidth="1"/>
    <col min="780" max="1024" width="9.140625" style="29"/>
    <col min="1025" max="1025" width="15.7109375" style="29" customWidth="1"/>
    <col min="1026" max="1026" width="11" style="29" customWidth="1"/>
    <col min="1027" max="1027" width="8.140625" style="29" customWidth="1"/>
    <col min="1028" max="1029" width="7" style="29" bestFit="1" customWidth="1"/>
    <col min="1030" max="1030" width="7.85546875" style="29" customWidth="1"/>
    <col min="1031" max="1032" width="7" style="29" bestFit="1" customWidth="1"/>
    <col min="1033" max="1033" width="8.5703125" style="29" customWidth="1"/>
    <col min="1034" max="1034" width="7" style="29" bestFit="1" customWidth="1"/>
    <col min="1035" max="1035" width="15.7109375" style="29" bestFit="1" customWidth="1"/>
    <col min="1036" max="1280" width="9.140625" style="29"/>
    <col min="1281" max="1281" width="15.7109375" style="29" customWidth="1"/>
    <col min="1282" max="1282" width="11" style="29" customWidth="1"/>
    <col min="1283" max="1283" width="8.140625" style="29" customWidth="1"/>
    <col min="1284" max="1285" width="7" style="29" bestFit="1" customWidth="1"/>
    <col min="1286" max="1286" width="7.85546875" style="29" customWidth="1"/>
    <col min="1287" max="1288" width="7" style="29" bestFit="1" customWidth="1"/>
    <col min="1289" max="1289" width="8.5703125" style="29" customWidth="1"/>
    <col min="1290" max="1290" width="7" style="29" bestFit="1" customWidth="1"/>
    <col min="1291" max="1291" width="15.7109375" style="29" bestFit="1" customWidth="1"/>
    <col min="1292" max="1536" width="9.140625" style="29"/>
    <col min="1537" max="1537" width="15.7109375" style="29" customWidth="1"/>
    <col min="1538" max="1538" width="11" style="29" customWidth="1"/>
    <col min="1539" max="1539" width="8.140625" style="29" customWidth="1"/>
    <col min="1540" max="1541" width="7" style="29" bestFit="1" customWidth="1"/>
    <col min="1542" max="1542" width="7.85546875" style="29" customWidth="1"/>
    <col min="1543" max="1544" width="7" style="29" bestFit="1" customWidth="1"/>
    <col min="1545" max="1545" width="8.5703125" style="29" customWidth="1"/>
    <col min="1546" max="1546" width="7" style="29" bestFit="1" customWidth="1"/>
    <col min="1547" max="1547" width="15.7109375" style="29" bestFit="1" customWidth="1"/>
    <col min="1548" max="1792" width="9.140625" style="29"/>
    <col min="1793" max="1793" width="15.7109375" style="29" customWidth="1"/>
    <col min="1794" max="1794" width="11" style="29" customWidth="1"/>
    <col min="1795" max="1795" width="8.140625" style="29" customWidth="1"/>
    <col min="1796" max="1797" width="7" style="29" bestFit="1" customWidth="1"/>
    <col min="1798" max="1798" width="7.85546875" style="29" customWidth="1"/>
    <col min="1799" max="1800" width="7" style="29" bestFit="1" customWidth="1"/>
    <col min="1801" max="1801" width="8.5703125" style="29" customWidth="1"/>
    <col min="1802" max="1802" width="7" style="29" bestFit="1" customWidth="1"/>
    <col min="1803" max="1803" width="15.7109375" style="29" bestFit="1" customWidth="1"/>
    <col min="1804" max="2048" width="9.140625" style="29"/>
    <col min="2049" max="2049" width="15.7109375" style="29" customWidth="1"/>
    <col min="2050" max="2050" width="11" style="29" customWidth="1"/>
    <col min="2051" max="2051" width="8.140625" style="29" customWidth="1"/>
    <col min="2052" max="2053" width="7" style="29" bestFit="1" customWidth="1"/>
    <col min="2054" max="2054" width="7.85546875" style="29" customWidth="1"/>
    <col min="2055" max="2056" width="7" style="29" bestFit="1" customWidth="1"/>
    <col min="2057" max="2057" width="8.5703125" style="29" customWidth="1"/>
    <col min="2058" max="2058" width="7" style="29" bestFit="1" customWidth="1"/>
    <col min="2059" max="2059" width="15.7109375" style="29" bestFit="1" customWidth="1"/>
    <col min="2060" max="2304" width="9.140625" style="29"/>
    <col min="2305" max="2305" width="15.7109375" style="29" customWidth="1"/>
    <col min="2306" max="2306" width="11" style="29" customWidth="1"/>
    <col min="2307" max="2307" width="8.140625" style="29" customWidth="1"/>
    <col min="2308" max="2309" width="7" style="29" bestFit="1" customWidth="1"/>
    <col min="2310" max="2310" width="7.85546875" style="29" customWidth="1"/>
    <col min="2311" max="2312" width="7" style="29" bestFit="1" customWidth="1"/>
    <col min="2313" max="2313" width="8.5703125" style="29" customWidth="1"/>
    <col min="2314" max="2314" width="7" style="29" bestFit="1" customWidth="1"/>
    <col min="2315" max="2315" width="15.7109375" style="29" bestFit="1" customWidth="1"/>
    <col min="2316" max="2560" width="9.140625" style="29"/>
    <col min="2561" max="2561" width="15.7109375" style="29" customWidth="1"/>
    <col min="2562" max="2562" width="11" style="29" customWidth="1"/>
    <col min="2563" max="2563" width="8.140625" style="29" customWidth="1"/>
    <col min="2564" max="2565" width="7" style="29" bestFit="1" customWidth="1"/>
    <col min="2566" max="2566" width="7.85546875" style="29" customWidth="1"/>
    <col min="2567" max="2568" width="7" style="29" bestFit="1" customWidth="1"/>
    <col min="2569" max="2569" width="8.5703125" style="29" customWidth="1"/>
    <col min="2570" max="2570" width="7" style="29" bestFit="1" customWidth="1"/>
    <col min="2571" max="2571" width="15.7109375" style="29" bestFit="1" customWidth="1"/>
    <col min="2572" max="2816" width="9.140625" style="29"/>
    <col min="2817" max="2817" width="15.7109375" style="29" customWidth="1"/>
    <col min="2818" max="2818" width="11" style="29" customWidth="1"/>
    <col min="2819" max="2819" width="8.140625" style="29" customWidth="1"/>
    <col min="2820" max="2821" width="7" style="29" bestFit="1" customWidth="1"/>
    <col min="2822" max="2822" width="7.85546875" style="29" customWidth="1"/>
    <col min="2823" max="2824" width="7" style="29" bestFit="1" customWidth="1"/>
    <col min="2825" max="2825" width="8.5703125" style="29" customWidth="1"/>
    <col min="2826" max="2826" width="7" style="29" bestFit="1" customWidth="1"/>
    <col min="2827" max="2827" width="15.7109375" style="29" bestFit="1" customWidth="1"/>
    <col min="2828" max="3072" width="9.140625" style="29"/>
    <col min="3073" max="3073" width="15.7109375" style="29" customWidth="1"/>
    <col min="3074" max="3074" width="11" style="29" customWidth="1"/>
    <col min="3075" max="3075" width="8.140625" style="29" customWidth="1"/>
    <col min="3076" max="3077" width="7" style="29" bestFit="1" customWidth="1"/>
    <col min="3078" max="3078" width="7.85546875" style="29" customWidth="1"/>
    <col min="3079" max="3080" width="7" style="29" bestFit="1" customWidth="1"/>
    <col min="3081" max="3081" width="8.5703125" style="29" customWidth="1"/>
    <col min="3082" max="3082" width="7" style="29" bestFit="1" customWidth="1"/>
    <col min="3083" max="3083" width="15.7109375" style="29" bestFit="1" customWidth="1"/>
    <col min="3084" max="3328" width="9.140625" style="29"/>
    <col min="3329" max="3329" width="15.7109375" style="29" customWidth="1"/>
    <col min="3330" max="3330" width="11" style="29" customWidth="1"/>
    <col min="3331" max="3331" width="8.140625" style="29" customWidth="1"/>
    <col min="3332" max="3333" width="7" style="29" bestFit="1" customWidth="1"/>
    <col min="3334" max="3334" width="7.85546875" style="29" customWidth="1"/>
    <col min="3335" max="3336" width="7" style="29" bestFit="1" customWidth="1"/>
    <col min="3337" max="3337" width="8.5703125" style="29" customWidth="1"/>
    <col min="3338" max="3338" width="7" style="29" bestFit="1" customWidth="1"/>
    <col min="3339" max="3339" width="15.7109375" style="29" bestFit="1" customWidth="1"/>
    <col min="3340" max="3584" width="9.140625" style="29"/>
    <col min="3585" max="3585" width="15.7109375" style="29" customWidth="1"/>
    <col min="3586" max="3586" width="11" style="29" customWidth="1"/>
    <col min="3587" max="3587" width="8.140625" style="29" customWidth="1"/>
    <col min="3588" max="3589" width="7" style="29" bestFit="1" customWidth="1"/>
    <col min="3590" max="3590" width="7.85546875" style="29" customWidth="1"/>
    <col min="3591" max="3592" width="7" style="29" bestFit="1" customWidth="1"/>
    <col min="3593" max="3593" width="8.5703125" style="29" customWidth="1"/>
    <col min="3594" max="3594" width="7" style="29" bestFit="1" customWidth="1"/>
    <col min="3595" max="3595" width="15.7109375" style="29" bestFit="1" customWidth="1"/>
    <col min="3596" max="3840" width="9.140625" style="29"/>
    <col min="3841" max="3841" width="15.7109375" style="29" customWidth="1"/>
    <col min="3842" max="3842" width="11" style="29" customWidth="1"/>
    <col min="3843" max="3843" width="8.140625" style="29" customWidth="1"/>
    <col min="3844" max="3845" width="7" style="29" bestFit="1" customWidth="1"/>
    <col min="3846" max="3846" width="7.85546875" style="29" customWidth="1"/>
    <col min="3847" max="3848" width="7" style="29" bestFit="1" customWidth="1"/>
    <col min="3849" max="3849" width="8.5703125" style="29" customWidth="1"/>
    <col min="3850" max="3850" width="7" style="29" bestFit="1" customWidth="1"/>
    <col min="3851" max="3851" width="15.7109375" style="29" bestFit="1" customWidth="1"/>
    <col min="3852" max="4096" width="9.140625" style="29"/>
    <col min="4097" max="4097" width="15.7109375" style="29" customWidth="1"/>
    <col min="4098" max="4098" width="11" style="29" customWidth="1"/>
    <col min="4099" max="4099" width="8.140625" style="29" customWidth="1"/>
    <col min="4100" max="4101" width="7" style="29" bestFit="1" customWidth="1"/>
    <col min="4102" max="4102" width="7.85546875" style="29" customWidth="1"/>
    <col min="4103" max="4104" width="7" style="29" bestFit="1" customWidth="1"/>
    <col min="4105" max="4105" width="8.5703125" style="29" customWidth="1"/>
    <col min="4106" max="4106" width="7" style="29" bestFit="1" customWidth="1"/>
    <col min="4107" max="4107" width="15.7109375" style="29" bestFit="1" customWidth="1"/>
    <col min="4108" max="4352" width="9.140625" style="29"/>
    <col min="4353" max="4353" width="15.7109375" style="29" customWidth="1"/>
    <col min="4354" max="4354" width="11" style="29" customWidth="1"/>
    <col min="4355" max="4355" width="8.140625" style="29" customWidth="1"/>
    <col min="4356" max="4357" width="7" style="29" bestFit="1" customWidth="1"/>
    <col min="4358" max="4358" width="7.85546875" style="29" customWidth="1"/>
    <col min="4359" max="4360" width="7" style="29" bestFit="1" customWidth="1"/>
    <col min="4361" max="4361" width="8.5703125" style="29" customWidth="1"/>
    <col min="4362" max="4362" width="7" style="29" bestFit="1" customWidth="1"/>
    <col min="4363" max="4363" width="15.7109375" style="29" bestFit="1" customWidth="1"/>
    <col min="4364" max="4608" width="9.140625" style="29"/>
    <col min="4609" max="4609" width="15.7109375" style="29" customWidth="1"/>
    <col min="4610" max="4610" width="11" style="29" customWidth="1"/>
    <col min="4611" max="4611" width="8.140625" style="29" customWidth="1"/>
    <col min="4612" max="4613" width="7" style="29" bestFit="1" customWidth="1"/>
    <col min="4614" max="4614" width="7.85546875" style="29" customWidth="1"/>
    <col min="4615" max="4616" width="7" style="29" bestFit="1" customWidth="1"/>
    <col min="4617" max="4617" width="8.5703125" style="29" customWidth="1"/>
    <col min="4618" max="4618" width="7" style="29" bestFit="1" customWidth="1"/>
    <col min="4619" max="4619" width="15.7109375" style="29" bestFit="1" customWidth="1"/>
    <col min="4620" max="4864" width="9.140625" style="29"/>
    <col min="4865" max="4865" width="15.7109375" style="29" customWidth="1"/>
    <col min="4866" max="4866" width="11" style="29" customWidth="1"/>
    <col min="4867" max="4867" width="8.140625" style="29" customWidth="1"/>
    <col min="4868" max="4869" width="7" style="29" bestFit="1" customWidth="1"/>
    <col min="4870" max="4870" width="7.85546875" style="29" customWidth="1"/>
    <col min="4871" max="4872" width="7" style="29" bestFit="1" customWidth="1"/>
    <col min="4873" max="4873" width="8.5703125" style="29" customWidth="1"/>
    <col min="4874" max="4874" width="7" style="29" bestFit="1" customWidth="1"/>
    <col min="4875" max="4875" width="15.7109375" style="29" bestFit="1" customWidth="1"/>
    <col min="4876" max="5120" width="9.140625" style="29"/>
    <col min="5121" max="5121" width="15.7109375" style="29" customWidth="1"/>
    <col min="5122" max="5122" width="11" style="29" customWidth="1"/>
    <col min="5123" max="5123" width="8.140625" style="29" customWidth="1"/>
    <col min="5124" max="5125" width="7" style="29" bestFit="1" customWidth="1"/>
    <col min="5126" max="5126" width="7.85546875" style="29" customWidth="1"/>
    <col min="5127" max="5128" width="7" style="29" bestFit="1" customWidth="1"/>
    <col min="5129" max="5129" width="8.5703125" style="29" customWidth="1"/>
    <col min="5130" max="5130" width="7" style="29" bestFit="1" customWidth="1"/>
    <col min="5131" max="5131" width="15.7109375" style="29" bestFit="1" customWidth="1"/>
    <col min="5132" max="5376" width="9.140625" style="29"/>
    <col min="5377" max="5377" width="15.7109375" style="29" customWidth="1"/>
    <col min="5378" max="5378" width="11" style="29" customWidth="1"/>
    <col min="5379" max="5379" width="8.140625" style="29" customWidth="1"/>
    <col min="5380" max="5381" width="7" style="29" bestFit="1" customWidth="1"/>
    <col min="5382" max="5382" width="7.85546875" style="29" customWidth="1"/>
    <col min="5383" max="5384" width="7" style="29" bestFit="1" customWidth="1"/>
    <col min="5385" max="5385" width="8.5703125" style="29" customWidth="1"/>
    <col min="5386" max="5386" width="7" style="29" bestFit="1" customWidth="1"/>
    <col min="5387" max="5387" width="15.7109375" style="29" bestFit="1" customWidth="1"/>
    <col min="5388" max="5632" width="9.140625" style="29"/>
    <col min="5633" max="5633" width="15.7109375" style="29" customWidth="1"/>
    <col min="5634" max="5634" width="11" style="29" customWidth="1"/>
    <col min="5635" max="5635" width="8.140625" style="29" customWidth="1"/>
    <col min="5636" max="5637" width="7" style="29" bestFit="1" customWidth="1"/>
    <col min="5638" max="5638" width="7.85546875" style="29" customWidth="1"/>
    <col min="5639" max="5640" width="7" style="29" bestFit="1" customWidth="1"/>
    <col min="5641" max="5641" width="8.5703125" style="29" customWidth="1"/>
    <col min="5642" max="5642" width="7" style="29" bestFit="1" customWidth="1"/>
    <col min="5643" max="5643" width="15.7109375" style="29" bestFit="1" customWidth="1"/>
    <col min="5644" max="5888" width="9.140625" style="29"/>
    <col min="5889" max="5889" width="15.7109375" style="29" customWidth="1"/>
    <col min="5890" max="5890" width="11" style="29" customWidth="1"/>
    <col min="5891" max="5891" width="8.140625" style="29" customWidth="1"/>
    <col min="5892" max="5893" width="7" style="29" bestFit="1" customWidth="1"/>
    <col min="5894" max="5894" width="7.85546875" style="29" customWidth="1"/>
    <col min="5895" max="5896" width="7" style="29" bestFit="1" customWidth="1"/>
    <col min="5897" max="5897" width="8.5703125" style="29" customWidth="1"/>
    <col min="5898" max="5898" width="7" style="29" bestFit="1" customWidth="1"/>
    <col min="5899" max="5899" width="15.7109375" style="29" bestFit="1" customWidth="1"/>
    <col min="5900" max="6144" width="9.140625" style="29"/>
    <col min="6145" max="6145" width="15.7109375" style="29" customWidth="1"/>
    <col min="6146" max="6146" width="11" style="29" customWidth="1"/>
    <col min="6147" max="6147" width="8.140625" style="29" customWidth="1"/>
    <col min="6148" max="6149" width="7" style="29" bestFit="1" customWidth="1"/>
    <col min="6150" max="6150" width="7.85546875" style="29" customWidth="1"/>
    <col min="6151" max="6152" width="7" style="29" bestFit="1" customWidth="1"/>
    <col min="6153" max="6153" width="8.5703125" style="29" customWidth="1"/>
    <col min="6154" max="6154" width="7" style="29" bestFit="1" customWidth="1"/>
    <col min="6155" max="6155" width="15.7109375" style="29" bestFit="1" customWidth="1"/>
    <col min="6156" max="6400" width="9.140625" style="29"/>
    <col min="6401" max="6401" width="15.7109375" style="29" customWidth="1"/>
    <col min="6402" max="6402" width="11" style="29" customWidth="1"/>
    <col min="6403" max="6403" width="8.140625" style="29" customWidth="1"/>
    <col min="6404" max="6405" width="7" style="29" bestFit="1" customWidth="1"/>
    <col min="6406" max="6406" width="7.85546875" style="29" customWidth="1"/>
    <col min="6407" max="6408" width="7" style="29" bestFit="1" customWidth="1"/>
    <col min="6409" max="6409" width="8.5703125" style="29" customWidth="1"/>
    <col min="6410" max="6410" width="7" style="29" bestFit="1" customWidth="1"/>
    <col min="6411" max="6411" width="15.7109375" style="29" bestFit="1" customWidth="1"/>
    <col min="6412" max="6656" width="9.140625" style="29"/>
    <col min="6657" max="6657" width="15.7109375" style="29" customWidth="1"/>
    <col min="6658" max="6658" width="11" style="29" customWidth="1"/>
    <col min="6659" max="6659" width="8.140625" style="29" customWidth="1"/>
    <col min="6660" max="6661" width="7" style="29" bestFit="1" customWidth="1"/>
    <col min="6662" max="6662" width="7.85546875" style="29" customWidth="1"/>
    <col min="6663" max="6664" width="7" style="29" bestFit="1" customWidth="1"/>
    <col min="6665" max="6665" width="8.5703125" style="29" customWidth="1"/>
    <col min="6666" max="6666" width="7" style="29" bestFit="1" customWidth="1"/>
    <col min="6667" max="6667" width="15.7109375" style="29" bestFit="1" customWidth="1"/>
    <col min="6668" max="6912" width="9.140625" style="29"/>
    <col min="6913" max="6913" width="15.7109375" style="29" customWidth="1"/>
    <col min="6914" max="6914" width="11" style="29" customWidth="1"/>
    <col min="6915" max="6915" width="8.140625" style="29" customWidth="1"/>
    <col min="6916" max="6917" width="7" style="29" bestFit="1" customWidth="1"/>
    <col min="6918" max="6918" width="7.85546875" style="29" customWidth="1"/>
    <col min="6919" max="6920" width="7" style="29" bestFit="1" customWidth="1"/>
    <col min="6921" max="6921" width="8.5703125" style="29" customWidth="1"/>
    <col min="6922" max="6922" width="7" style="29" bestFit="1" customWidth="1"/>
    <col min="6923" max="6923" width="15.7109375" style="29" bestFit="1" customWidth="1"/>
    <col min="6924" max="7168" width="9.140625" style="29"/>
    <col min="7169" max="7169" width="15.7109375" style="29" customWidth="1"/>
    <col min="7170" max="7170" width="11" style="29" customWidth="1"/>
    <col min="7171" max="7171" width="8.140625" style="29" customWidth="1"/>
    <col min="7172" max="7173" width="7" style="29" bestFit="1" customWidth="1"/>
    <col min="7174" max="7174" width="7.85546875" style="29" customWidth="1"/>
    <col min="7175" max="7176" width="7" style="29" bestFit="1" customWidth="1"/>
    <col min="7177" max="7177" width="8.5703125" style="29" customWidth="1"/>
    <col min="7178" max="7178" width="7" style="29" bestFit="1" customWidth="1"/>
    <col min="7179" max="7179" width="15.7109375" style="29" bestFit="1" customWidth="1"/>
    <col min="7180" max="7424" width="9.140625" style="29"/>
    <col min="7425" max="7425" width="15.7109375" style="29" customWidth="1"/>
    <col min="7426" max="7426" width="11" style="29" customWidth="1"/>
    <col min="7427" max="7427" width="8.140625" style="29" customWidth="1"/>
    <col min="7428" max="7429" width="7" style="29" bestFit="1" customWidth="1"/>
    <col min="7430" max="7430" width="7.85546875" style="29" customWidth="1"/>
    <col min="7431" max="7432" width="7" style="29" bestFit="1" customWidth="1"/>
    <col min="7433" max="7433" width="8.5703125" style="29" customWidth="1"/>
    <col min="7434" max="7434" width="7" style="29" bestFit="1" customWidth="1"/>
    <col min="7435" max="7435" width="15.7109375" style="29" bestFit="1" customWidth="1"/>
    <col min="7436" max="7680" width="9.140625" style="29"/>
    <col min="7681" max="7681" width="15.7109375" style="29" customWidth="1"/>
    <col min="7682" max="7682" width="11" style="29" customWidth="1"/>
    <col min="7683" max="7683" width="8.140625" style="29" customWidth="1"/>
    <col min="7684" max="7685" width="7" style="29" bestFit="1" customWidth="1"/>
    <col min="7686" max="7686" width="7.85546875" style="29" customWidth="1"/>
    <col min="7687" max="7688" width="7" style="29" bestFit="1" customWidth="1"/>
    <col min="7689" max="7689" width="8.5703125" style="29" customWidth="1"/>
    <col min="7690" max="7690" width="7" style="29" bestFit="1" customWidth="1"/>
    <col min="7691" max="7691" width="15.7109375" style="29" bestFit="1" customWidth="1"/>
    <col min="7692" max="7936" width="9.140625" style="29"/>
    <col min="7937" max="7937" width="15.7109375" style="29" customWidth="1"/>
    <col min="7938" max="7938" width="11" style="29" customWidth="1"/>
    <col min="7939" max="7939" width="8.140625" style="29" customWidth="1"/>
    <col min="7940" max="7941" width="7" style="29" bestFit="1" customWidth="1"/>
    <col min="7942" max="7942" width="7.85546875" style="29" customWidth="1"/>
    <col min="7943" max="7944" width="7" style="29" bestFit="1" customWidth="1"/>
    <col min="7945" max="7945" width="8.5703125" style="29" customWidth="1"/>
    <col min="7946" max="7946" width="7" style="29" bestFit="1" customWidth="1"/>
    <col min="7947" max="7947" width="15.7109375" style="29" bestFit="1" customWidth="1"/>
    <col min="7948" max="8192" width="9.140625" style="29"/>
    <col min="8193" max="8193" width="15.7109375" style="29" customWidth="1"/>
    <col min="8194" max="8194" width="11" style="29" customWidth="1"/>
    <col min="8195" max="8195" width="8.140625" style="29" customWidth="1"/>
    <col min="8196" max="8197" width="7" style="29" bestFit="1" customWidth="1"/>
    <col min="8198" max="8198" width="7.85546875" style="29" customWidth="1"/>
    <col min="8199" max="8200" width="7" style="29" bestFit="1" customWidth="1"/>
    <col min="8201" max="8201" width="8.5703125" style="29" customWidth="1"/>
    <col min="8202" max="8202" width="7" style="29" bestFit="1" customWidth="1"/>
    <col min="8203" max="8203" width="15.7109375" style="29" bestFit="1" customWidth="1"/>
    <col min="8204" max="8448" width="9.140625" style="29"/>
    <col min="8449" max="8449" width="15.7109375" style="29" customWidth="1"/>
    <col min="8450" max="8450" width="11" style="29" customWidth="1"/>
    <col min="8451" max="8451" width="8.140625" style="29" customWidth="1"/>
    <col min="8452" max="8453" width="7" style="29" bestFit="1" customWidth="1"/>
    <col min="8454" max="8454" width="7.85546875" style="29" customWidth="1"/>
    <col min="8455" max="8456" width="7" style="29" bestFit="1" customWidth="1"/>
    <col min="8457" max="8457" width="8.5703125" style="29" customWidth="1"/>
    <col min="8458" max="8458" width="7" style="29" bestFit="1" customWidth="1"/>
    <col min="8459" max="8459" width="15.7109375" style="29" bestFit="1" customWidth="1"/>
    <col min="8460" max="8704" width="9.140625" style="29"/>
    <col min="8705" max="8705" width="15.7109375" style="29" customWidth="1"/>
    <col min="8706" max="8706" width="11" style="29" customWidth="1"/>
    <col min="8707" max="8707" width="8.140625" style="29" customWidth="1"/>
    <col min="8708" max="8709" width="7" style="29" bestFit="1" customWidth="1"/>
    <col min="8710" max="8710" width="7.85546875" style="29" customWidth="1"/>
    <col min="8711" max="8712" width="7" style="29" bestFit="1" customWidth="1"/>
    <col min="8713" max="8713" width="8.5703125" style="29" customWidth="1"/>
    <col min="8714" max="8714" width="7" style="29" bestFit="1" customWidth="1"/>
    <col min="8715" max="8715" width="15.7109375" style="29" bestFit="1" customWidth="1"/>
    <col min="8716" max="8960" width="9.140625" style="29"/>
    <col min="8961" max="8961" width="15.7109375" style="29" customWidth="1"/>
    <col min="8962" max="8962" width="11" style="29" customWidth="1"/>
    <col min="8963" max="8963" width="8.140625" style="29" customWidth="1"/>
    <col min="8964" max="8965" width="7" style="29" bestFit="1" customWidth="1"/>
    <col min="8966" max="8966" width="7.85546875" style="29" customWidth="1"/>
    <col min="8967" max="8968" width="7" style="29" bestFit="1" customWidth="1"/>
    <col min="8969" max="8969" width="8.5703125" style="29" customWidth="1"/>
    <col min="8970" max="8970" width="7" style="29" bestFit="1" customWidth="1"/>
    <col min="8971" max="8971" width="15.7109375" style="29" bestFit="1" customWidth="1"/>
    <col min="8972" max="9216" width="9.140625" style="29"/>
    <col min="9217" max="9217" width="15.7109375" style="29" customWidth="1"/>
    <col min="9218" max="9218" width="11" style="29" customWidth="1"/>
    <col min="9219" max="9219" width="8.140625" style="29" customWidth="1"/>
    <col min="9220" max="9221" width="7" style="29" bestFit="1" customWidth="1"/>
    <col min="9222" max="9222" width="7.85546875" style="29" customWidth="1"/>
    <col min="9223" max="9224" width="7" style="29" bestFit="1" customWidth="1"/>
    <col min="9225" max="9225" width="8.5703125" style="29" customWidth="1"/>
    <col min="9226" max="9226" width="7" style="29" bestFit="1" customWidth="1"/>
    <col min="9227" max="9227" width="15.7109375" style="29" bestFit="1" customWidth="1"/>
    <col min="9228" max="9472" width="9.140625" style="29"/>
    <col min="9473" max="9473" width="15.7109375" style="29" customWidth="1"/>
    <col min="9474" max="9474" width="11" style="29" customWidth="1"/>
    <col min="9475" max="9475" width="8.140625" style="29" customWidth="1"/>
    <col min="9476" max="9477" width="7" style="29" bestFit="1" customWidth="1"/>
    <col min="9478" max="9478" width="7.85546875" style="29" customWidth="1"/>
    <col min="9479" max="9480" width="7" style="29" bestFit="1" customWidth="1"/>
    <col min="9481" max="9481" width="8.5703125" style="29" customWidth="1"/>
    <col min="9482" max="9482" width="7" style="29" bestFit="1" customWidth="1"/>
    <col min="9483" max="9483" width="15.7109375" style="29" bestFit="1" customWidth="1"/>
    <col min="9484" max="9728" width="9.140625" style="29"/>
    <col min="9729" max="9729" width="15.7109375" style="29" customWidth="1"/>
    <col min="9730" max="9730" width="11" style="29" customWidth="1"/>
    <col min="9731" max="9731" width="8.140625" style="29" customWidth="1"/>
    <col min="9732" max="9733" width="7" style="29" bestFit="1" customWidth="1"/>
    <col min="9734" max="9734" width="7.85546875" style="29" customWidth="1"/>
    <col min="9735" max="9736" width="7" style="29" bestFit="1" customWidth="1"/>
    <col min="9737" max="9737" width="8.5703125" style="29" customWidth="1"/>
    <col min="9738" max="9738" width="7" style="29" bestFit="1" customWidth="1"/>
    <col min="9739" max="9739" width="15.7109375" style="29" bestFit="1" customWidth="1"/>
    <col min="9740" max="9984" width="9.140625" style="29"/>
    <col min="9985" max="9985" width="15.7109375" style="29" customWidth="1"/>
    <col min="9986" max="9986" width="11" style="29" customWidth="1"/>
    <col min="9987" max="9987" width="8.140625" style="29" customWidth="1"/>
    <col min="9988" max="9989" width="7" style="29" bestFit="1" customWidth="1"/>
    <col min="9990" max="9990" width="7.85546875" style="29" customWidth="1"/>
    <col min="9991" max="9992" width="7" style="29" bestFit="1" customWidth="1"/>
    <col min="9993" max="9993" width="8.5703125" style="29" customWidth="1"/>
    <col min="9994" max="9994" width="7" style="29" bestFit="1" customWidth="1"/>
    <col min="9995" max="9995" width="15.7109375" style="29" bestFit="1" customWidth="1"/>
    <col min="9996" max="10240" width="9.140625" style="29"/>
    <col min="10241" max="10241" width="15.7109375" style="29" customWidth="1"/>
    <col min="10242" max="10242" width="11" style="29" customWidth="1"/>
    <col min="10243" max="10243" width="8.140625" style="29" customWidth="1"/>
    <col min="10244" max="10245" width="7" style="29" bestFit="1" customWidth="1"/>
    <col min="10246" max="10246" width="7.85546875" style="29" customWidth="1"/>
    <col min="10247" max="10248" width="7" style="29" bestFit="1" customWidth="1"/>
    <col min="10249" max="10249" width="8.5703125" style="29" customWidth="1"/>
    <col min="10250" max="10250" width="7" style="29" bestFit="1" customWidth="1"/>
    <col min="10251" max="10251" width="15.7109375" style="29" bestFit="1" customWidth="1"/>
    <col min="10252" max="10496" width="9.140625" style="29"/>
    <col min="10497" max="10497" width="15.7109375" style="29" customWidth="1"/>
    <col min="10498" max="10498" width="11" style="29" customWidth="1"/>
    <col min="10499" max="10499" width="8.140625" style="29" customWidth="1"/>
    <col min="10500" max="10501" width="7" style="29" bestFit="1" customWidth="1"/>
    <col min="10502" max="10502" width="7.85546875" style="29" customWidth="1"/>
    <col min="10503" max="10504" width="7" style="29" bestFit="1" customWidth="1"/>
    <col min="10505" max="10505" width="8.5703125" style="29" customWidth="1"/>
    <col min="10506" max="10506" width="7" style="29" bestFit="1" customWidth="1"/>
    <col min="10507" max="10507" width="15.7109375" style="29" bestFit="1" customWidth="1"/>
    <col min="10508" max="10752" width="9.140625" style="29"/>
    <col min="10753" max="10753" width="15.7109375" style="29" customWidth="1"/>
    <col min="10754" max="10754" width="11" style="29" customWidth="1"/>
    <col min="10755" max="10755" width="8.140625" style="29" customWidth="1"/>
    <col min="10756" max="10757" width="7" style="29" bestFit="1" customWidth="1"/>
    <col min="10758" max="10758" width="7.85546875" style="29" customWidth="1"/>
    <col min="10759" max="10760" width="7" style="29" bestFit="1" customWidth="1"/>
    <col min="10761" max="10761" width="8.5703125" style="29" customWidth="1"/>
    <col min="10762" max="10762" width="7" style="29" bestFit="1" customWidth="1"/>
    <col min="10763" max="10763" width="15.7109375" style="29" bestFit="1" customWidth="1"/>
    <col min="10764" max="11008" width="9.140625" style="29"/>
    <col min="11009" max="11009" width="15.7109375" style="29" customWidth="1"/>
    <col min="11010" max="11010" width="11" style="29" customWidth="1"/>
    <col min="11011" max="11011" width="8.140625" style="29" customWidth="1"/>
    <col min="11012" max="11013" width="7" style="29" bestFit="1" customWidth="1"/>
    <col min="11014" max="11014" width="7.85546875" style="29" customWidth="1"/>
    <col min="11015" max="11016" width="7" style="29" bestFit="1" customWidth="1"/>
    <col min="11017" max="11017" width="8.5703125" style="29" customWidth="1"/>
    <col min="11018" max="11018" width="7" style="29" bestFit="1" customWidth="1"/>
    <col min="11019" max="11019" width="15.7109375" style="29" bestFit="1" customWidth="1"/>
    <col min="11020" max="11264" width="9.140625" style="29"/>
    <col min="11265" max="11265" width="15.7109375" style="29" customWidth="1"/>
    <col min="11266" max="11266" width="11" style="29" customWidth="1"/>
    <col min="11267" max="11267" width="8.140625" style="29" customWidth="1"/>
    <col min="11268" max="11269" width="7" style="29" bestFit="1" customWidth="1"/>
    <col min="11270" max="11270" width="7.85546875" style="29" customWidth="1"/>
    <col min="11271" max="11272" width="7" style="29" bestFit="1" customWidth="1"/>
    <col min="11273" max="11273" width="8.5703125" style="29" customWidth="1"/>
    <col min="11274" max="11274" width="7" style="29" bestFit="1" customWidth="1"/>
    <col min="11275" max="11275" width="15.7109375" style="29" bestFit="1" customWidth="1"/>
    <col min="11276" max="11520" width="9.140625" style="29"/>
    <col min="11521" max="11521" width="15.7109375" style="29" customWidth="1"/>
    <col min="11522" max="11522" width="11" style="29" customWidth="1"/>
    <col min="11523" max="11523" width="8.140625" style="29" customWidth="1"/>
    <col min="11524" max="11525" width="7" style="29" bestFit="1" customWidth="1"/>
    <col min="11526" max="11526" width="7.85546875" style="29" customWidth="1"/>
    <col min="11527" max="11528" width="7" style="29" bestFit="1" customWidth="1"/>
    <col min="11529" max="11529" width="8.5703125" style="29" customWidth="1"/>
    <col min="11530" max="11530" width="7" style="29" bestFit="1" customWidth="1"/>
    <col min="11531" max="11531" width="15.7109375" style="29" bestFit="1" customWidth="1"/>
    <col min="11532" max="11776" width="9.140625" style="29"/>
    <col min="11777" max="11777" width="15.7109375" style="29" customWidth="1"/>
    <col min="11778" max="11778" width="11" style="29" customWidth="1"/>
    <col min="11779" max="11779" width="8.140625" style="29" customWidth="1"/>
    <col min="11780" max="11781" width="7" style="29" bestFit="1" customWidth="1"/>
    <col min="11782" max="11782" width="7.85546875" style="29" customWidth="1"/>
    <col min="11783" max="11784" width="7" style="29" bestFit="1" customWidth="1"/>
    <col min="11785" max="11785" width="8.5703125" style="29" customWidth="1"/>
    <col min="11786" max="11786" width="7" style="29" bestFit="1" customWidth="1"/>
    <col min="11787" max="11787" width="15.7109375" style="29" bestFit="1" customWidth="1"/>
    <col min="11788" max="12032" width="9.140625" style="29"/>
    <col min="12033" max="12033" width="15.7109375" style="29" customWidth="1"/>
    <col min="12034" max="12034" width="11" style="29" customWidth="1"/>
    <col min="12035" max="12035" width="8.140625" style="29" customWidth="1"/>
    <col min="12036" max="12037" width="7" style="29" bestFit="1" customWidth="1"/>
    <col min="12038" max="12038" width="7.85546875" style="29" customWidth="1"/>
    <col min="12039" max="12040" width="7" style="29" bestFit="1" customWidth="1"/>
    <col min="12041" max="12041" width="8.5703125" style="29" customWidth="1"/>
    <col min="12042" max="12042" width="7" style="29" bestFit="1" customWidth="1"/>
    <col min="12043" max="12043" width="15.7109375" style="29" bestFit="1" customWidth="1"/>
    <col min="12044" max="12288" width="9.140625" style="29"/>
    <col min="12289" max="12289" width="15.7109375" style="29" customWidth="1"/>
    <col min="12290" max="12290" width="11" style="29" customWidth="1"/>
    <col min="12291" max="12291" width="8.140625" style="29" customWidth="1"/>
    <col min="12292" max="12293" width="7" style="29" bestFit="1" customWidth="1"/>
    <col min="12294" max="12294" width="7.85546875" style="29" customWidth="1"/>
    <col min="12295" max="12296" width="7" style="29" bestFit="1" customWidth="1"/>
    <col min="12297" max="12297" width="8.5703125" style="29" customWidth="1"/>
    <col min="12298" max="12298" width="7" style="29" bestFit="1" customWidth="1"/>
    <col min="12299" max="12299" width="15.7109375" style="29" bestFit="1" customWidth="1"/>
    <col min="12300" max="12544" width="9.140625" style="29"/>
    <col min="12545" max="12545" width="15.7109375" style="29" customWidth="1"/>
    <col min="12546" max="12546" width="11" style="29" customWidth="1"/>
    <col min="12547" max="12547" width="8.140625" style="29" customWidth="1"/>
    <col min="12548" max="12549" width="7" style="29" bestFit="1" customWidth="1"/>
    <col min="12550" max="12550" width="7.85546875" style="29" customWidth="1"/>
    <col min="12551" max="12552" width="7" style="29" bestFit="1" customWidth="1"/>
    <col min="12553" max="12553" width="8.5703125" style="29" customWidth="1"/>
    <col min="12554" max="12554" width="7" style="29" bestFit="1" customWidth="1"/>
    <col min="12555" max="12555" width="15.7109375" style="29" bestFit="1" customWidth="1"/>
    <col min="12556" max="12800" width="9.140625" style="29"/>
    <col min="12801" max="12801" width="15.7109375" style="29" customWidth="1"/>
    <col min="12802" max="12802" width="11" style="29" customWidth="1"/>
    <col min="12803" max="12803" width="8.140625" style="29" customWidth="1"/>
    <col min="12804" max="12805" width="7" style="29" bestFit="1" customWidth="1"/>
    <col min="12806" max="12806" width="7.85546875" style="29" customWidth="1"/>
    <col min="12807" max="12808" width="7" style="29" bestFit="1" customWidth="1"/>
    <col min="12809" max="12809" width="8.5703125" style="29" customWidth="1"/>
    <col min="12810" max="12810" width="7" style="29" bestFit="1" customWidth="1"/>
    <col min="12811" max="12811" width="15.7109375" style="29" bestFit="1" customWidth="1"/>
    <col min="12812" max="13056" width="9.140625" style="29"/>
    <col min="13057" max="13057" width="15.7109375" style="29" customWidth="1"/>
    <col min="13058" max="13058" width="11" style="29" customWidth="1"/>
    <col min="13059" max="13059" width="8.140625" style="29" customWidth="1"/>
    <col min="13060" max="13061" width="7" style="29" bestFit="1" customWidth="1"/>
    <col min="13062" max="13062" width="7.85546875" style="29" customWidth="1"/>
    <col min="13063" max="13064" width="7" style="29" bestFit="1" customWidth="1"/>
    <col min="13065" max="13065" width="8.5703125" style="29" customWidth="1"/>
    <col min="13066" max="13066" width="7" style="29" bestFit="1" customWidth="1"/>
    <col min="13067" max="13067" width="15.7109375" style="29" bestFit="1" customWidth="1"/>
    <col min="13068" max="13312" width="9.140625" style="29"/>
    <col min="13313" max="13313" width="15.7109375" style="29" customWidth="1"/>
    <col min="13314" max="13314" width="11" style="29" customWidth="1"/>
    <col min="13315" max="13315" width="8.140625" style="29" customWidth="1"/>
    <col min="13316" max="13317" width="7" style="29" bestFit="1" customWidth="1"/>
    <col min="13318" max="13318" width="7.85546875" style="29" customWidth="1"/>
    <col min="13319" max="13320" width="7" style="29" bestFit="1" customWidth="1"/>
    <col min="13321" max="13321" width="8.5703125" style="29" customWidth="1"/>
    <col min="13322" max="13322" width="7" style="29" bestFit="1" customWidth="1"/>
    <col min="13323" max="13323" width="15.7109375" style="29" bestFit="1" customWidth="1"/>
    <col min="13324" max="13568" width="9.140625" style="29"/>
    <col min="13569" max="13569" width="15.7109375" style="29" customWidth="1"/>
    <col min="13570" max="13570" width="11" style="29" customWidth="1"/>
    <col min="13571" max="13571" width="8.140625" style="29" customWidth="1"/>
    <col min="13572" max="13573" width="7" style="29" bestFit="1" customWidth="1"/>
    <col min="13574" max="13574" width="7.85546875" style="29" customWidth="1"/>
    <col min="13575" max="13576" width="7" style="29" bestFit="1" customWidth="1"/>
    <col min="13577" max="13577" width="8.5703125" style="29" customWidth="1"/>
    <col min="13578" max="13578" width="7" style="29" bestFit="1" customWidth="1"/>
    <col min="13579" max="13579" width="15.7109375" style="29" bestFit="1" customWidth="1"/>
    <col min="13580" max="13824" width="9.140625" style="29"/>
    <col min="13825" max="13825" width="15.7109375" style="29" customWidth="1"/>
    <col min="13826" max="13826" width="11" style="29" customWidth="1"/>
    <col min="13827" max="13827" width="8.140625" style="29" customWidth="1"/>
    <col min="13828" max="13829" width="7" style="29" bestFit="1" customWidth="1"/>
    <col min="13830" max="13830" width="7.85546875" style="29" customWidth="1"/>
    <col min="13831" max="13832" width="7" style="29" bestFit="1" customWidth="1"/>
    <col min="13833" max="13833" width="8.5703125" style="29" customWidth="1"/>
    <col min="13834" max="13834" width="7" style="29" bestFit="1" customWidth="1"/>
    <col min="13835" max="13835" width="15.7109375" style="29" bestFit="1" customWidth="1"/>
    <col min="13836" max="14080" width="9.140625" style="29"/>
    <col min="14081" max="14081" width="15.7109375" style="29" customWidth="1"/>
    <col min="14082" max="14082" width="11" style="29" customWidth="1"/>
    <col min="14083" max="14083" width="8.140625" style="29" customWidth="1"/>
    <col min="14084" max="14085" width="7" style="29" bestFit="1" customWidth="1"/>
    <col min="14086" max="14086" width="7.85546875" style="29" customWidth="1"/>
    <col min="14087" max="14088" width="7" style="29" bestFit="1" customWidth="1"/>
    <col min="14089" max="14089" width="8.5703125" style="29" customWidth="1"/>
    <col min="14090" max="14090" width="7" style="29" bestFit="1" customWidth="1"/>
    <col min="14091" max="14091" width="15.7109375" style="29" bestFit="1" customWidth="1"/>
    <col min="14092" max="14336" width="9.140625" style="29"/>
    <col min="14337" max="14337" width="15.7109375" style="29" customWidth="1"/>
    <col min="14338" max="14338" width="11" style="29" customWidth="1"/>
    <col min="14339" max="14339" width="8.140625" style="29" customWidth="1"/>
    <col min="14340" max="14341" width="7" style="29" bestFit="1" customWidth="1"/>
    <col min="14342" max="14342" width="7.85546875" style="29" customWidth="1"/>
    <col min="14343" max="14344" width="7" style="29" bestFit="1" customWidth="1"/>
    <col min="14345" max="14345" width="8.5703125" style="29" customWidth="1"/>
    <col min="14346" max="14346" width="7" style="29" bestFit="1" customWidth="1"/>
    <col min="14347" max="14347" width="15.7109375" style="29" bestFit="1" customWidth="1"/>
    <col min="14348" max="14592" width="9.140625" style="29"/>
    <col min="14593" max="14593" width="15.7109375" style="29" customWidth="1"/>
    <col min="14594" max="14594" width="11" style="29" customWidth="1"/>
    <col min="14595" max="14595" width="8.140625" style="29" customWidth="1"/>
    <col min="14596" max="14597" width="7" style="29" bestFit="1" customWidth="1"/>
    <col min="14598" max="14598" width="7.85546875" style="29" customWidth="1"/>
    <col min="14599" max="14600" width="7" style="29" bestFit="1" customWidth="1"/>
    <col min="14601" max="14601" width="8.5703125" style="29" customWidth="1"/>
    <col min="14602" max="14602" width="7" style="29" bestFit="1" customWidth="1"/>
    <col min="14603" max="14603" width="15.7109375" style="29" bestFit="1" customWidth="1"/>
    <col min="14604" max="14848" width="9.140625" style="29"/>
    <col min="14849" max="14849" width="15.7109375" style="29" customWidth="1"/>
    <col min="14850" max="14850" width="11" style="29" customWidth="1"/>
    <col min="14851" max="14851" width="8.140625" style="29" customWidth="1"/>
    <col min="14852" max="14853" width="7" style="29" bestFit="1" customWidth="1"/>
    <col min="14854" max="14854" width="7.85546875" style="29" customWidth="1"/>
    <col min="14855" max="14856" width="7" style="29" bestFit="1" customWidth="1"/>
    <col min="14857" max="14857" width="8.5703125" style="29" customWidth="1"/>
    <col min="14858" max="14858" width="7" style="29" bestFit="1" customWidth="1"/>
    <col min="14859" max="14859" width="15.7109375" style="29" bestFit="1" customWidth="1"/>
    <col min="14860" max="15104" width="9.140625" style="29"/>
    <col min="15105" max="15105" width="15.7109375" style="29" customWidth="1"/>
    <col min="15106" max="15106" width="11" style="29" customWidth="1"/>
    <col min="15107" max="15107" width="8.140625" style="29" customWidth="1"/>
    <col min="15108" max="15109" width="7" style="29" bestFit="1" customWidth="1"/>
    <col min="15110" max="15110" width="7.85546875" style="29" customWidth="1"/>
    <col min="15111" max="15112" width="7" style="29" bestFit="1" customWidth="1"/>
    <col min="15113" max="15113" width="8.5703125" style="29" customWidth="1"/>
    <col min="15114" max="15114" width="7" style="29" bestFit="1" customWidth="1"/>
    <col min="15115" max="15115" width="15.7109375" style="29" bestFit="1" customWidth="1"/>
    <col min="15116" max="15360" width="9.140625" style="29"/>
    <col min="15361" max="15361" width="15.7109375" style="29" customWidth="1"/>
    <col min="15362" max="15362" width="11" style="29" customWidth="1"/>
    <col min="15363" max="15363" width="8.140625" style="29" customWidth="1"/>
    <col min="15364" max="15365" width="7" style="29" bestFit="1" customWidth="1"/>
    <col min="15366" max="15366" width="7.85546875" style="29" customWidth="1"/>
    <col min="15367" max="15368" width="7" style="29" bestFit="1" customWidth="1"/>
    <col min="15369" max="15369" width="8.5703125" style="29" customWidth="1"/>
    <col min="15370" max="15370" width="7" style="29" bestFit="1" customWidth="1"/>
    <col min="15371" max="15371" width="15.7109375" style="29" bestFit="1" customWidth="1"/>
    <col min="15372" max="15616" width="9.140625" style="29"/>
    <col min="15617" max="15617" width="15.7109375" style="29" customWidth="1"/>
    <col min="15618" max="15618" width="11" style="29" customWidth="1"/>
    <col min="15619" max="15619" width="8.140625" style="29" customWidth="1"/>
    <col min="15620" max="15621" width="7" style="29" bestFit="1" customWidth="1"/>
    <col min="15622" max="15622" width="7.85546875" style="29" customWidth="1"/>
    <col min="15623" max="15624" width="7" style="29" bestFit="1" customWidth="1"/>
    <col min="15625" max="15625" width="8.5703125" style="29" customWidth="1"/>
    <col min="15626" max="15626" width="7" style="29" bestFit="1" customWidth="1"/>
    <col min="15627" max="15627" width="15.7109375" style="29" bestFit="1" customWidth="1"/>
    <col min="15628" max="15872" width="9.140625" style="29"/>
    <col min="15873" max="15873" width="15.7109375" style="29" customWidth="1"/>
    <col min="15874" max="15874" width="11" style="29" customWidth="1"/>
    <col min="15875" max="15875" width="8.140625" style="29" customWidth="1"/>
    <col min="15876" max="15877" width="7" style="29" bestFit="1" customWidth="1"/>
    <col min="15878" max="15878" width="7.85546875" style="29" customWidth="1"/>
    <col min="15879" max="15880" width="7" style="29" bestFit="1" customWidth="1"/>
    <col min="15881" max="15881" width="8.5703125" style="29" customWidth="1"/>
    <col min="15882" max="15882" width="7" style="29" bestFit="1" customWidth="1"/>
    <col min="15883" max="15883" width="15.7109375" style="29" bestFit="1" customWidth="1"/>
    <col min="15884" max="16128" width="9.140625" style="29"/>
    <col min="16129" max="16129" width="15.7109375" style="29" customWidth="1"/>
    <col min="16130" max="16130" width="11" style="29" customWidth="1"/>
    <col min="16131" max="16131" width="8.140625" style="29" customWidth="1"/>
    <col min="16132" max="16133" width="7" style="29" bestFit="1" customWidth="1"/>
    <col min="16134" max="16134" width="7.85546875" style="29" customWidth="1"/>
    <col min="16135" max="16136" width="7" style="29" bestFit="1" customWidth="1"/>
    <col min="16137" max="16137" width="8.5703125" style="29" customWidth="1"/>
    <col min="16138" max="16138" width="7" style="29" bestFit="1" customWidth="1"/>
    <col min="16139" max="16139" width="15.7109375" style="29" bestFit="1" customWidth="1"/>
    <col min="16140" max="16384" width="9.140625" style="29"/>
  </cols>
  <sheetData>
    <row r="1" spans="1:11" ht="18.75" customHeight="1" x14ac:dyDescent="0.2">
      <c r="A1" s="1300" t="s">
        <v>1240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</row>
    <row r="2" spans="1:11" ht="33" customHeight="1" x14ac:dyDescent="0.2">
      <c r="A2" s="1290" t="s">
        <v>1019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</row>
    <row r="3" spans="1:11" ht="24" customHeight="1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</row>
    <row r="4" spans="1:11" ht="15.75" x14ac:dyDescent="0.3">
      <c r="A4" s="328" t="s">
        <v>916</v>
      </c>
      <c r="B4" s="330"/>
      <c r="C4" s="330"/>
      <c r="D4" s="1465"/>
      <c r="E4" s="1465"/>
      <c r="F4" s="1465"/>
      <c r="G4" s="357"/>
      <c r="H4" s="330"/>
      <c r="I4" s="357"/>
      <c r="J4" s="358"/>
      <c r="K4" s="334" t="s">
        <v>82</v>
      </c>
    </row>
    <row r="5" spans="1:11" ht="31.5" customHeight="1" x14ac:dyDescent="0.2">
      <c r="A5" s="1292" t="s">
        <v>868</v>
      </c>
      <c r="B5" s="1294" t="s">
        <v>837</v>
      </c>
      <c r="C5" s="1295"/>
      <c r="D5" s="1295"/>
      <c r="E5" s="1296" t="s">
        <v>820</v>
      </c>
      <c r="F5" s="1296"/>
      <c r="G5" s="1296"/>
      <c r="H5" s="1296" t="s">
        <v>865</v>
      </c>
      <c r="I5" s="1296"/>
      <c r="J5" s="1297"/>
      <c r="K5" s="1298" t="s">
        <v>1241</v>
      </c>
    </row>
    <row r="6" spans="1:11" ht="37.5" customHeight="1" x14ac:dyDescent="0.2">
      <c r="A6" s="1293"/>
      <c r="B6" s="93" t="s">
        <v>404</v>
      </c>
      <c r="C6" s="511" t="s">
        <v>777</v>
      </c>
      <c r="D6" s="511" t="s">
        <v>776</v>
      </c>
      <c r="E6" s="510" t="s">
        <v>404</v>
      </c>
      <c r="F6" s="511" t="s">
        <v>777</v>
      </c>
      <c r="G6" s="511" t="s">
        <v>776</v>
      </c>
      <c r="H6" s="510" t="s">
        <v>404</v>
      </c>
      <c r="I6" s="511" t="s">
        <v>777</v>
      </c>
      <c r="J6" s="511" t="s">
        <v>776</v>
      </c>
      <c r="K6" s="1299"/>
    </row>
    <row r="7" spans="1:11" ht="18" customHeight="1" thickBot="1" x14ac:dyDescent="0.25">
      <c r="A7" s="670" t="s">
        <v>151</v>
      </c>
      <c r="B7" s="210">
        <f>D7+C7</f>
        <v>172</v>
      </c>
      <c r="C7" s="210">
        <f t="shared" ref="C7:C45" si="0">I7+F7</f>
        <v>89</v>
      </c>
      <c r="D7" s="210">
        <f t="shared" ref="D7:D45" si="1">J7+G7</f>
        <v>83</v>
      </c>
      <c r="E7" s="210">
        <f t="shared" ref="E7:E45" si="2">G7+F7</f>
        <v>117</v>
      </c>
      <c r="F7" s="184">
        <v>59</v>
      </c>
      <c r="G7" s="184">
        <v>58</v>
      </c>
      <c r="H7" s="210">
        <f>J7+I7</f>
        <v>55</v>
      </c>
      <c r="I7" s="184">
        <v>30</v>
      </c>
      <c r="J7" s="184">
        <v>25</v>
      </c>
      <c r="K7" s="849" t="s">
        <v>152</v>
      </c>
    </row>
    <row r="8" spans="1:11" ht="18" customHeight="1" thickBot="1" x14ac:dyDescent="0.25">
      <c r="A8" s="41">
        <v>1</v>
      </c>
      <c r="B8" s="292">
        <f t="shared" ref="B8:B71" si="3">D8+C8</f>
        <v>19</v>
      </c>
      <c r="C8" s="292">
        <f t="shared" si="0"/>
        <v>7</v>
      </c>
      <c r="D8" s="292">
        <f t="shared" si="1"/>
        <v>12</v>
      </c>
      <c r="E8" s="292">
        <f t="shared" si="2"/>
        <v>14</v>
      </c>
      <c r="F8" s="180">
        <v>7</v>
      </c>
      <c r="G8" s="180">
        <v>7</v>
      </c>
      <c r="H8" s="292">
        <f t="shared" ref="H8:H71" si="4">J8+I8</f>
        <v>5</v>
      </c>
      <c r="I8" s="180">
        <v>0</v>
      </c>
      <c r="J8" s="180">
        <v>5</v>
      </c>
      <c r="K8" s="82">
        <v>1</v>
      </c>
    </row>
    <row r="9" spans="1:11" ht="18" customHeight="1" thickBot="1" x14ac:dyDescent="0.25">
      <c r="A9" s="42">
        <v>2</v>
      </c>
      <c r="B9" s="210">
        <f t="shared" si="3"/>
        <v>6</v>
      </c>
      <c r="C9" s="210">
        <f t="shared" si="0"/>
        <v>4</v>
      </c>
      <c r="D9" s="210">
        <f t="shared" si="1"/>
        <v>2</v>
      </c>
      <c r="E9" s="210">
        <f t="shared" si="2"/>
        <v>6</v>
      </c>
      <c r="F9" s="181">
        <v>4</v>
      </c>
      <c r="G9" s="181">
        <v>2</v>
      </c>
      <c r="H9" s="210">
        <f t="shared" si="4"/>
        <v>0</v>
      </c>
      <c r="I9" s="181">
        <v>0</v>
      </c>
      <c r="J9" s="181">
        <v>0</v>
      </c>
      <c r="K9" s="83">
        <v>2</v>
      </c>
    </row>
    <row r="10" spans="1:11" ht="18" customHeight="1" thickBot="1" x14ac:dyDescent="0.25">
      <c r="A10" s="41">
        <v>3</v>
      </c>
      <c r="B10" s="292">
        <f t="shared" si="3"/>
        <v>9</v>
      </c>
      <c r="C10" s="292">
        <f t="shared" si="0"/>
        <v>1</v>
      </c>
      <c r="D10" s="292">
        <f t="shared" si="1"/>
        <v>8</v>
      </c>
      <c r="E10" s="292">
        <f t="shared" si="2"/>
        <v>8</v>
      </c>
      <c r="F10" s="180">
        <v>1</v>
      </c>
      <c r="G10" s="180">
        <v>7</v>
      </c>
      <c r="H10" s="292">
        <f t="shared" si="4"/>
        <v>1</v>
      </c>
      <c r="I10" s="180">
        <v>0</v>
      </c>
      <c r="J10" s="180">
        <v>1</v>
      </c>
      <c r="K10" s="82">
        <v>3</v>
      </c>
    </row>
    <row r="11" spans="1:11" ht="18" customHeight="1" thickBot="1" x14ac:dyDescent="0.25">
      <c r="A11" s="42">
        <v>4</v>
      </c>
      <c r="B11" s="210">
        <f t="shared" si="3"/>
        <v>7</v>
      </c>
      <c r="C11" s="210">
        <f t="shared" si="0"/>
        <v>2</v>
      </c>
      <c r="D11" s="210">
        <f t="shared" si="1"/>
        <v>5</v>
      </c>
      <c r="E11" s="210">
        <f t="shared" si="2"/>
        <v>5</v>
      </c>
      <c r="F11" s="181">
        <v>2</v>
      </c>
      <c r="G11" s="181">
        <v>3</v>
      </c>
      <c r="H11" s="210">
        <f t="shared" si="4"/>
        <v>2</v>
      </c>
      <c r="I11" s="181">
        <v>0</v>
      </c>
      <c r="J11" s="181">
        <v>2</v>
      </c>
      <c r="K11" s="83">
        <v>4</v>
      </c>
    </row>
    <row r="12" spans="1:11" ht="18" customHeight="1" thickBot="1" x14ac:dyDescent="0.25">
      <c r="A12" s="41">
        <v>5</v>
      </c>
      <c r="B12" s="292">
        <f t="shared" si="3"/>
        <v>1</v>
      </c>
      <c r="C12" s="292">
        <f t="shared" si="0"/>
        <v>0</v>
      </c>
      <c r="D12" s="292">
        <f t="shared" si="1"/>
        <v>1</v>
      </c>
      <c r="E12" s="292">
        <f t="shared" si="2"/>
        <v>1</v>
      </c>
      <c r="F12" s="180">
        <v>0</v>
      </c>
      <c r="G12" s="180">
        <v>1</v>
      </c>
      <c r="H12" s="292">
        <f t="shared" si="4"/>
        <v>0</v>
      </c>
      <c r="I12" s="180">
        <v>0</v>
      </c>
      <c r="J12" s="180">
        <v>0</v>
      </c>
      <c r="K12" s="82">
        <v>5</v>
      </c>
    </row>
    <row r="13" spans="1:11" ht="18" customHeight="1" thickBot="1" x14ac:dyDescent="0.25">
      <c r="A13" s="42">
        <v>6</v>
      </c>
      <c r="B13" s="210">
        <f t="shared" si="3"/>
        <v>2</v>
      </c>
      <c r="C13" s="210">
        <f t="shared" si="0"/>
        <v>0</v>
      </c>
      <c r="D13" s="210">
        <f t="shared" si="1"/>
        <v>2</v>
      </c>
      <c r="E13" s="210">
        <f t="shared" si="2"/>
        <v>2</v>
      </c>
      <c r="F13" s="181">
        <v>0</v>
      </c>
      <c r="G13" s="181">
        <v>2</v>
      </c>
      <c r="H13" s="210">
        <f t="shared" si="4"/>
        <v>0</v>
      </c>
      <c r="I13" s="181">
        <v>0</v>
      </c>
      <c r="J13" s="181">
        <v>0</v>
      </c>
      <c r="K13" s="83">
        <v>6</v>
      </c>
    </row>
    <row r="14" spans="1:11" ht="18" customHeight="1" thickBot="1" x14ac:dyDescent="0.25">
      <c r="A14" s="41">
        <v>7</v>
      </c>
      <c r="B14" s="292">
        <f t="shared" si="3"/>
        <v>1</v>
      </c>
      <c r="C14" s="292">
        <f t="shared" si="0"/>
        <v>0</v>
      </c>
      <c r="D14" s="292">
        <f t="shared" si="1"/>
        <v>1</v>
      </c>
      <c r="E14" s="292">
        <f t="shared" si="2"/>
        <v>0</v>
      </c>
      <c r="F14" s="180">
        <v>0</v>
      </c>
      <c r="G14" s="180">
        <v>0</v>
      </c>
      <c r="H14" s="292">
        <f t="shared" si="4"/>
        <v>1</v>
      </c>
      <c r="I14" s="180">
        <v>0</v>
      </c>
      <c r="J14" s="180">
        <v>1</v>
      </c>
      <c r="K14" s="82">
        <v>7</v>
      </c>
    </row>
    <row r="15" spans="1:11" ht="18" customHeight="1" thickBot="1" x14ac:dyDescent="0.25">
      <c r="A15" s="42">
        <v>8</v>
      </c>
      <c r="B15" s="210">
        <f t="shared" si="3"/>
        <v>1</v>
      </c>
      <c r="C15" s="210">
        <f t="shared" si="0"/>
        <v>1</v>
      </c>
      <c r="D15" s="210">
        <f t="shared" si="1"/>
        <v>0</v>
      </c>
      <c r="E15" s="210">
        <f t="shared" si="2"/>
        <v>1</v>
      </c>
      <c r="F15" s="181">
        <v>1</v>
      </c>
      <c r="G15" s="181">
        <v>0</v>
      </c>
      <c r="H15" s="210">
        <f t="shared" si="4"/>
        <v>0</v>
      </c>
      <c r="I15" s="181">
        <v>0</v>
      </c>
      <c r="J15" s="181">
        <v>0</v>
      </c>
      <c r="K15" s="83">
        <v>8</v>
      </c>
    </row>
    <row r="16" spans="1:11" ht="18" customHeight="1" thickBot="1" x14ac:dyDescent="0.25">
      <c r="A16" s="41">
        <v>9</v>
      </c>
      <c r="B16" s="292">
        <f t="shared" si="3"/>
        <v>2</v>
      </c>
      <c r="C16" s="292">
        <f t="shared" si="0"/>
        <v>2</v>
      </c>
      <c r="D16" s="292">
        <f t="shared" si="1"/>
        <v>0</v>
      </c>
      <c r="E16" s="292">
        <f t="shared" si="2"/>
        <v>1</v>
      </c>
      <c r="F16" s="180">
        <v>1</v>
      </c>
      <c r="G16" s="180">
        <v>0</v>
      </c>
      <c r="H16" s="292">
        <f t="shared" si="4"/>
        <v>1</v>
      </c>
      <c r="I16" s="180">
        <v>1</v>
      </c>
      <c r="J16" s="180">
        <v>0</v>
      </c>
      <c r="K16" s="82">
        <v>9</v>
      </c>
    </row>
    <row r="17" spans="1:11" ht="18" customHeight="1" thickBot="1" x14ac:dyDescent="0.25">
      <c r="A17" s="42">
        <v>10</v>
      </c>
      <c r="B17" s="210">
        <f t="shared" si="3"/>
        <v>4</v>
      </c>
      <c r="C17" s="210">
        <f t="shared" si="0"/>
        <v>3</v>
      </c>
      <c r="D17" s="210">
        <f t="shared" si="1"/>
        <v>1</v>
      </c>
      <c r="E17" s="210">
        <f t="shared" si="2"/>
        <v>2</v>
      </c>
      <c r="F17" s="181">
        <v>1</v>
      </c>
      <c r="G17" s="181">
        <v>1</v>
      </c>
      <c r="H17" s="210">
        <f t="shared" si="4"/>
        <v>2</v>
      </c>
      <c r="I17" s="181">
        <v>2</v>
      </c>
      <c r="J17" s="181">
        <v>0</v>
      </c>
      <c r="K17" s="83">
        <v>10</v>
      </c>
    </row>
    <row r="18" spans="1:11" ht="18" customHeight="1" thickBot="1" x14ac:dyDescent="0.25">
      <c r="A18" s="41">
        <v>11</v>
      </c>
      <c r="B18" s="292">
        <f t="shared" si="3"/>
        <v>3</v>
      </c>
      <c r="C18" s="292">
        <f t="shared" si="0"/>
        <v>3</v>
      </c>
      <c r="D18" s="292">
        <f t="shared" si="1"/>
        <v>0</v>
      </c>
      <c r="E18" s="292">
        <f t="shared" si="2"/>
        <v>2</v>
      </c>
      <c r="F18" s="180">
        <v>2</v>
      </c>
      <c r="G18" s="180">
        <v>0</v>
      </c>
      <c r="H18" s="292">
        <f t="shared" si="4"/>
        <v>1</v>
      </c>
      <c r="I18" s="180">
        <v>1</v>
      </c>
      <c r="J18" s="180">
        <v>0</v>
      </c>
      <c r="K18" s="82">
        <v>11</v>
      </c>
    </row>
    <row r="19" spans="1:11" ht="18" customHeight="1" thickBot="1" x14ac:dyDescent="0.25">
      <c r="A19" s="42">
        <v>12</v>
      </c>
      <c r="B19" s="210">
        <f t="shared" si="3"/>
        <v>5</v>
      </c>
      <c r="C19" s="210">
        <f t="shared" si="0"/>
        <v>2</v>
      </c>
      <c r="D19" s="210">
        <f t="shared" si="1"/>
        <v>3</v>
      </c>
      <c r="E19" s="210">
        <f t="shared" si="2"/>
        <v>1</v>
      </c>
      <c r="F19" s="181">
        <v>0</v>
      </c>
      <c r="G19" s="181">
        <v>1</v>
      </c>
      <c r="H19" s="210">
        <f t="shared" si="4"/>
        <v>4</v>
      </c>
      <c r="I19" s="181">
        <v>2</v>
      </c>
      <c r="J19" s="181">
        <v>2</v>
      </c>
      <c r="K19" s="83">
        <v>12</v>
      </c>
    </row>
    <row r="20" spans="1:11" ht="18" customHeight="1" thickBot="1" x14ac:dyDescent="0.25">
      <c r="A20" s="41">
        <v>13</v>
      </c>
      <c r="B20" s="292">
        <f t="shared" si="3"/>
        <v>5</v>
      </c>
      <c r="C20" s="292">
        <f t="shared" si="0"/>
        <v>4</v>
      </c>
      <c r="D20" s="292">
        <f t="shared" si="1"/>
        <v>1</v>
      </c>
      <c r="E20" s="292">
        <f t="shared" si="2"/>
        <v>3</v>
      </c>
      <c r="F20" s="180">
        <v>2</v>
      </c>
      <c r="G20" s="180">
        <v>1</v>
      </c>
      <c r="H20" s="292">
        <f t="shared" si="4"/>
        <v>2</v>
      </c>
      <c r="I20" s="180">
        <v>2</v>
      </c>
      <c r="J20" s="180">
        <v>0</v>
      </c>
      <c r="K20" s="82">
        <v>13</v>
      </c>
    </row>
    <row r="21" spans="1:11" ht="18" customHeight="1" thickBot="1" x14ac:dyDescent="0.25">
      <c r="A21" s="42">
        <v>14</v>
      </c>
      <c r="B21" s="210">
        <f t="shared" si="3"/>
        <v>3</v>
      </c>
      <c r="C21" s="210">
        <f t="shared" si="0"/>
        <v>0</v>
      </c>
      <c r="D21" s="210">
        <f t="shared" si="1"/>
        <v>3</v>
      </c>
      <c r="E21" s="210">
        <f t="shared" si="2"/>
        <v>0</v>
      </c>
      <c r="F21" s="181">
        <v>0</v>
      </c>
      <c r="G21" s="181">
        <v>0</v>
      </c>
      <c r="H21" s="210">
        <f t="shared" si="4"/>
        <v>3</v>
      </c>
      <c r="I21" s="181">
        <v>0</v>
      </c>
      <c r="J21" s="181">
        <v>3</v>
      </c>
      <c r="K21" s="83">
        <v>14</v>
      </c>
    </row>
    <row r="22" spans="1:11" ht="18" customHeight="1" thickBot="1" x14ac:dyDescent="0.25">
      <c r="A22" s="41">
        <v>15</v>
      </c>
      <c r="B22" s="292">
        <f t="shared" si="3"/>
        <v>2</v>
      </c>
      <c r="C22" s="292">
        <f t="shared" si="0"/>
        <v>1</v>
      </c>
      <c r="D22" s="292">
        <f t="shared" si="1"/>
        <v>1</v>
      </c>
      <c r="E22" s="292">
        <f t="shared" si="2"/>
        <v>1</v>
      </c>
      <c r="F22" s="180">
        <v>1</v>
      </c>
      <c r="G22" s="180">
        <v>0</v>
      </c>
      <c r="H22" s="292">
        <f t="shared" si="4"/>
        <v>1</v>
      </c>
      <c r="I22" s="180">
        <v>0</v>
      </c>
      <c r="J22" s="180">
        <v>1</v>
      </c>
      <c r="K22" s="82">
        <v>15</v>
      </c>
    </row>
    <row r="23" spans="1:11" ht="18" customHeight="1" thickBot="1" x14ac:dyDescent="0.25">
      <c r="A23" s="42">
        <v>16</v>
      </c>
      <c r="B23" s="210">
        <f t="shared" si="3"/>
        <v>9</v>
      </c>
      <c r="C23" s="210">
        <f t="shared" si="0"/>
        <v>1</v>
      </c>
      <c r="D23" s="210">
        <f t="shared" si="1"/>
        <v>8</v>
      </c>
      <c r="E23" s="210">
        <f t="shared" si="2"/>
        <v>5</v>
      </c>
      <c r="F23" s="181">
        <v>1</v>
      </c>
      <c r="G23" s="181">
        <v>4</v>
      </c>
      <c r="H23" s="210">
        <f t="shared" si="4"/>
        <v>4</v>
      </c>
      <c r="I23" s="181">
        <v>0</v>
      </c>
      <c r="J23" s="181">
        <v>4</v>
      </c>
      <c r="K23" s="83">
        <v>16</v>
      </c>
    </row>
    <row r="24" spans="1:11" ht="18" customHeight="1" thickBot="1" x14ac:dyDescent="0.25">
      <c r="A24" s="41">
        <v>17</v>
      </c>
      <c r="B24" s="292">
        <f t="shared" si="3"/>
        <v>16</v>
      </c>
      <c r="C24" s="292">
        <f t="shared" si="0"/>
        <v>3</v>
      </c>
      <c r="D24" s="292">
        <f t="shared" si="1"/>
        <v>13</v>
      </c>
      <c r="E24" s="292">
        <f t="shared" si="2"/>
        <v>4</v>
      </c>
      <c r="F24" s="180">
        <v>2</v>
      </c>
      <c r="G24" s="180">
        <v>2</v>
      </c>
      <c r="H24" s="292">
        <f t="shared" si="4"/>
        <v>12</v>
      </c>
      <c r="I24" s="180">
        <v>1</v>
      </c>
      <c r="J24" s="180">
        <v>11</v>
      </c>
      <c r="K24" s="82">
        <v>17</v>
      </c>
    </row>
    <row r="25" spans="1:11" ht="18" customHeight="1" thickBot="1" x14ac:dyDescent="0.25">
      <c r="A25" s="42">
        <v>18</v>
      </c>
      <c r="B25" s="210">
        <f t="shared" si="3"/>
        <v>10</v>
      </c>
      <c r="C25" s="210">
        <f t="shared" si="0"/>
        <v>0</v>
      </c>
      <c r="D25" s="210">
        <f t="shared" si="1"/>
        <v>10</v>
      </c>
      <c r="E25" s="210">
        <f t="shared" si="2"/>
        <v>2</v>
      </c>
      <c r="F25" s="181">
        <v>0</v>
      </c>
      <c r="G25" s="181">
        <v>2</v>
      </c>
      <c r="H25" s="210">
        <f t="shared" si="4"/>
        <v>8</v>
      </c>
      <c r="I25" s="181">
        <v>0</v>
      </c>
      <c r="J25" s="181">
        <v>8</v>
      </c>
      <c r="K25" s="83">
        <v>18</v>
      </c>
    </row>
    <row r="26" spans="1:11" ht="18" customHeight="1" thickBot="1" x14ac:dyDescent="0.25">
      <c r="A26" s="41">
        <v>19</v>
      </c>
      <c r="B26" s="292">
        <f t="shared" si="3"/>
        <v>15</v>
      </c>
      <c r="C26" s="292">
        <f t="shared" si="0"/>
        <v>2</v>
      </c>
      <c r="D26" s="292">
        <f t="shared" si="1"/>
        <v>13</v>
      </c>
      <c r="E26" s="292">
        <f t="shared" si="2"/>
        <v>9</v>
      </c>
      <c r="F26" s="180">
        <v>1</v>
      </c>
      <c r="G26" s="180">
        <v>8</v>
      </c>
      <c r="H26" s="292">
        <f t="shared" si="4"/>
        <v>6</v>
      </c>
      <c r="I26" s="180">
        <v>1</v>
      </c>
      <c r="J26" s="180">
        <v>5</v>
      </c>
      <c r="K26" s="82">
        <v>19</v>
      </c>
    </row>
    <row r="27" spans="1:11" ht="18" customHeight="1" thickBot="1" x14ac:dyDescent="0.25">
      <c r="A27" s="42">
        <v>20</v>
      </c>
      <c r="B27" s="210">
        <f t="shared" si="3"/>
        <v>11</v>
      </c>
      <c r="C27" s="210">
        <f t="shared" si="0"/>
        <v>1</v>
      </c>
      <c r="D27" s="210">
        <f t="shared" si="1"/>
        <v>10</v>
      </c>
      <c r="E27" s="210">
        <f t="shared" si="2"/>
        <v>5</v>
      </c>
      <c r="F27" s="181">
        <v>0</v>
      </c>
      <c r="G27" s="181">
        <v>5</v>
      </c>
      <c r="H27" s="210">
        <f t="shared" si="4"/>
        <v>6</v>
      </c>
      <c r="I27" s="181">
        <v>1</v>
      </c>
      <c r="J27" s="181">
        <v>5</v>
      </c>
      <c r="K27" s="83">
        <v>20</v>
      </c>
    </row>
    <row r="28" spans="1:11" ht="18" customHeight="1" thickBot="1" x14ac:dyDescent="0.25">
      <c r="A28" s="41">
        <v>21</v>
      </c>
      <c r="B28" s="292">
        <f t="shared" si="3"/>
        <v>17</v>
      </c>
      <c r="C28" s="292">
        <f t="shared" si="0"/>
        <v>3</v>
      </c>
      <c r="D28" s="292">
        <f t="shared" si="1"/>
        <v>14</v>
      </c>
      <c r="E28" s="292">
        <f t="shared" si="2"/>
        <v>14</v>
      </c>
      <c r="F28" s="180">
        <v>2</v>
      </c>
      <c r="G28" s="180">
        <v>12</v>
      </c>
      <c r="H28" s="292">
        <f t="shared" si="4"/>
        <v>3</v>
      </c>
      <c r="I28" s="180">
        <v>1</v>
      </c>
      <c r="J28" s="180">
        <v>2</v>
      </c>
      <c r="K28" s="82">
        <v>21</v>
      </c>
    </row>
    <row r="29" spans="1:11" ht="18" customHeight="1" thickBot="1" x14ac:dyDescent="0.25">
      <c r="A29" s="42">
        <v>22</v>
      </c>
      <c r="B29" s="210">
        <f t="shared" si="3"/>
        <v>14</v>
      </c>
      <c r="C29" s="210">
        <f t="shared" si="0"/>
        <v>1</v>
      </c>
      <c r="D29" s="210">
        <f t="shared" si="1"/>
        <v>13</v>
      </c>
      <c r="E29" s="210">
        <f t="shared" si="2"/>
        <v>10</v>
      </c>
      <c r="F29" s="181">
        <v>0</v>
      </c>
      <c r="G29" s="181">
        <v>10</v>
      </c>
      <c r="H29" s="210">
        <f t="shared" si="4"/>
        <v>4</v>
      </c>
      <c r="I29" s="181">
        <v>1</v>
      </c>
      <c r="J29" s="181">
        <v>3</v>
      </c>
      <c r="K29" s="83">
        <v>22</v>
      </c>
    </row>
    <row r="30" spans="1:11" ht="18" customHeight="1" thickBot="1" x14ac:dyDescent="0.25">
      <c r="A30" s="41">
        <v>23</v>
      </c>
      <c r="B30" s="292">
        <f t="shared" si="3"/>
        <v>25</v>
      </c>
      <c r="C30" s="292">
        <f t="shared" ref="C30:C32" si="5">I30+F30</f>
        <v>3</v>
      </c>
      <c r="D30" s="292">
        <f t="shared" ref="D30:D32" si="6">J30+G30</f>
        <v>22</v>
      </c>
      <c r="E30" s="292">
        <f t="shared" si="2"/>
        <v>22</v>
      </c>
      <c r="F30" s="180">
        <v>3</v>
      </c>
      <c r="G30" s="180">
        <v>19</v>
      </c>
      <c r="H30" s="292">
        <f t="shared" si="4"/>
        <v>3</v>
      </c>
      <c r="I30" s="180">
        <v>0</v>
      </c>
      <c r="J30" s="180">
        <v>3</v>
      </c>
      <c r="K30" s="82">
        <v>23</v>
      </c>
    </row>
    <row r="31" spans="1:11" ht="18" customHeight="1" thickBot="1" x14ac:dyDescent="0.25">
      <c r="A31" s="42">
        <v>24</v>
      </c>
      <c r="B31" s="210">
        <f t="shared" si="3"/>
        <v>24</v>
      </c>
      <c r="C31" s="210">
        <f t="shared" si="5"/>
        <v>3</v>
      </c>
      <c r="D31" s="210">
        <f t="shared" si="6"/>
        <v>21</v>
      </c>
      <c r="E31" s="210">
        <f t="shared" si="2"/>
        <v>15</v>
      </c>
      <c r="F31" s="181">
        <v>2</v>
      </c>
      <c r="G31" s="181">
        <v>13</v>
      </c>
      <c r="H31" s="210">
        <f t="shared" si="4"/>
        <v>9</v>
      </c>
      <c r="I31" s="181">
        <v>1</v>
      </c>
      <c r="J31" s="181">
        <v>8</v>
      </c>
      <c r="K31" s="83">
        <v>24</v>
      </c>
    </row>
    <row r="32" spans="1:11" ht="18" customHeight="1" thickBot="1" x14ac:dyDescent="0.25">
      <c r="A32" s="41">
        <v>25</v>
      </c>
      <c r="B32" s="292">
        <f t="shared" si="3"/>
        <v>21</v>
      </c>
      <c r="C32" s="292">
        <f t="shared" si="5"/>
        <v>3</v>
      </c>
      <c r="D32" s="292">
        <f t="shared" si="6"/>
        <v>18</v>
      </c>
      <c r="E32" s="292">
        <f t="shared" si="2"/>
        <v>17</v>
      </c>
      <c r="F32" s="180">
        <v>2</v>
      </c>
      <c r="G32" s="180">
        <v>15</v>
      </c>
      <c r="H32" s="292">
        <f t="shared" si="4"/>
        <v>4</v>
      </c>
      <c r="I32" s="180">
        <v>1</v>
      </c>
      <c r="J32" s="180">
        <v>3</v>
      </c>
      <c r="K32" s="82">
        <v>25</v>
      </c>
    </row>
    <row r="33" spans="1:11" ht="18" customHeight="1" thickBot="1" x14ac:dyDescent="0.25">
      <c r="A33" s="42">
        <v>26</v>
      </c>
      <c r="B33" s="210">
        <f t="shared" si="3"/>
        <v>22</v>
      </c>
      <c r="C33" s="210">
        <f t="shared" si="0"/>
        <v>2</v>
      </c>
      <c r="D33" s="210">
        <f t="shared" si="1"/>
        <v>20</v>
      </c>
      <c r="E33" s="210">
        <f t="shared" si="2"/>
        <v>21</v>
      </c>
      <c r="F33" s="181">
        <v>2</v>
      </c>
      <c r="G33" s="181">
        <v>19</v>
      </c>
      <c r="H33" s="210">
        <f t="shared" si="4"/>
        <v>1</v>
      </c>
      <c r="I33" s="181">
        <v>0</v>
      </c>
      <c r="J33" s="181">
        <v>1</v>
      </c>
      <c r="K33" s="83">
        <v>26</v>
      </c>
    </row>
    <row r="34" spans="1:11" ht="18" customHeight="1" thickBot="1" x14ac:dyDescent="0.25">
      <c r="A34" s="41">
        <v>27</v>
      </c>
      <c r="B34" s="292">
        <f t="shared" si="3"/>
        <v>25</v>
      </c>
      <c r="C34" s="292">
        <f t="shared" si="0"/>
        <v>2</v>
      </c>
      <c r="D34" s="292">
        <f t="shared" si="1"/>
        <v>23</v>
      </c>
      <c r="E34" s="292">
        <f t="shared" si="2"/>
        <v>22</v>
      </c>
      <c r="F34" s="180">
        <v>2</v>
      </c>
      <c r="G34" s="180">
        <v>20</v>
      </c>
      <c r="H34" s="292">
        <f t="shared" si="4"/>
        <v>3</v>
      </c>
      <c r="I34" s="180">
        <v>0</v>
      </c>
      <c r="J34" s="180">
        <v>3</v>
      </c>
      <c r="K34" s="82">
        <v>27</v>
      </c>
    </row>
    <row r="35" spans="1:11" ht="18" customHeight="1" thickBot="1" x14ac:dyDescent="0.25">
      <c r="A35" s="42">
        <v>28</v>
      </c>
      <c r="B35" s="210">
        <f t="shared" si="3"/>
        <v>37</v>
      </c>
      <c r="C35" s="210">
        <f t="shared" si="0"/>
        <v>3</v>
      </c>
      <c r="D35" s="210">
        <f t="shared" si="1"/>
        <v>34</v>
      </c>
      <c r="E35" s="210">
        <f t="shared" si="2"/>
        <v>33</v>
      </c>
      <c r="F35" s="181">
        <v>2</v>
      </c>
      <c r="G35" s="181">
        <v>31</v>
      </c>
      <c r="H35" s="210">
        <f t="shared" si="4"/>
        <v>4</v>
      </c>
      <c r="I35" s="181">
        <v>1</v>
      </c>
      <c r="J35" s="181">
        <v>3</v>
      </c>
      <c r="K35" s="83">
        <v>28</v>
      </c>
    </row>
    <row r="36" spans="1:11" ht="18" customHeight="1" thickBot="1" x14ac:dyDescent="0.25">
      <c r="A36" s="41">
        <v>29</v>
      </c>
      <c r="B36" s="292">
        <f t="shared" si="3"/>
        <v>24</v>
      </c>
      <c r="C36" s="292">
        <f t="shared" si="0"/>
        <v>4</v>
      </c>
      <c r="D36" s="292">
        <f t="shared" si="1"/>
        <v>20</v>
      </c>
      <c r="E36" s="292">
        <f t="shared" si="2"/>
        <v>24</v>
      </c>
      <c r="F36" s="180">
        <v>4</v>
      </c>
      <c r="G36" s="180">
        <v>20</v>
      </c>
      <c r="H36" s="292">
        <f t="shared" si="4"/>
        <v>0</v>
      </c>
      <c r="I36" s="180">
        <v>0</v>
      </c>
      <c r="J36" s="180">
        <v>0</v>
      </c>
      <c r="K36" s="82">
        <v>29</v>
      </c>
    </row>
    <row r="37" spans="1:11" ht="18" customHeight="1" thickBot="1" x14ac:dyDescent="0.25">
      <c r="A37" s="42">
        <v>30</v>
      </c>
      <c r="B37" s="210">
        <f t="shared" si="3"/>
        <v>41</v>
      </c>
      <c r="C37" s="210">
        <f t="shared" si="0"/>
        <v>2</v>
      </c>
      <c r="D37" s="210">
        <f t="shared" si="1"/>
        <v>39</v>
      </c>
      <c r="E37" s="210">
        <f t="shared" si="2"/>
        <v>36</v>
      </c>
      <c r="F37" s="181">
        <v>2</v>
      </c>
      <c r="G37" s="181">
        <v>34</v>
      </c>
      <c r="H37" s="210">
        <f t="shared" si="4"/>
        <v>5</v>
      </c>
      <c r="I37" s="181">
        <v>0</v>
      </c>
      <c r="J37" s="181">
        <v>5</v>
      </c>
      <c r="K37" s="83">
        <v>30</v>
      </c>
    </row>
    <row r="38" spans="1:11" ht="18" customHeight="1" thickBot="1" x14ac:dyDescent="0.25">
      <c r="A38" s="41">
        <v>31</v>
      </c>
      <c r="B38" s="292">
        <f t="shared" si="3"/>
        <v>28</v>
      </c>
      <c r="C38" s="292">
        <f t="shared" si="0"/>
        <v>4</v>
      </c>
      <c r="D38" s="292">
        <f t="shared" si="1"/>
        <v>24</v>
      </c>
      <c r="E38" s="292">
        <f t="shared" si="2"/>
        <v>26</v>
      </c>
      <c r="F38" s="180">
        <v>3</v>
      </c>
      <c r="G38" s="180">
        <v>23</v>
      </c>
      <c r="H38" s="292">
        <f t="shared" si="4"/>
        <v>2</v>
      </c>
      <c r="I38" s="180">
        <v>1</v>
      </c>
      <c r="J38" s="180">
        <v>1</v>
      </c>
      <c r="K38" s="82">
        <v>31</v>
      </c>
    </row>
    <row r="39" spans="1:11" ht="18" customHeight="1" thickBot="1" x14ac:dyDescent="0.25">
      <c r="A39" s="42">
        <v>32</v>
      </c>
      <c r="B39" s="210">
        <f t="shared" si="3"/>
        <v>22</v>
      </c>
      <c r="C39" s="210">
        <f t="shared" si="0"/>
        <v>1</v>
      </c>
      <c r="D39" s="210">
        <f t="shared" si="1"/>
        <v>21</v>
      </c>
      <c r="E39" s="200">
        <f t="shared" si="2"/>
        <v>22</v>
      </c>
      <c r="F39" s="181">
        <v>1</v>
      </c>
      <c r="G39" s="181">
        <v>21</v>
      </c>
      <c r="H39" s="210">
        <f t="shared" si="4"/>
        <v>0</v>
      </c>
      <c r="I39" s="181">
        <v>0</v>
      </c>
      <c r="J39" s="181">
        <v>0</v>
      </c>
      <c r="K39" s="83">
        <v>32</v>
      </c>
    </row>
    <row r="40" spans="1:11" ht="18" customHeight="1" thickBot="1" x14ac:dyDescent="0.25">
      <c r="A40" s="43">
        <v>33</v>
      </c>
      <c r="B40" s="209">
        <f t="shared" si="3"/>
        <v>37</v>
      </c>
      <c r="C40" s="209">
        <f t="shared" si="0"/>
        <v>6</v>
      </c>
      <c r="D40" s="209">
        <f t="shared" si="1"/>
        <v>31</v>
      </c>
      <c r="E40" s="209">
        <f t="shared" si="2"/>
        <v>30</v>
      </c>
      <c r="F40" s="183">
        <v>5</v>
      </c>
      <c r="G40" s="183">
        <v>25</v>
      </c>
      <c r="H40" s="1192">
        <f t="shared" si="4"/>
        <v>7</v>
      </c>
      <c r="I40" s="183">
        <v>1</v>
      </c>
      <c r="J40" s="183">
        <v>6</v>
      </c>
      <c r="K40" s="85">
        <v>33</v>
      </c>
    </row>
    <row r="41" spans="1:11" ht="18" customHeight="1" thickBot="1" x14ac:dyDescent="0.25">
      <c r="A41" s="40">
        <v>34</v>
      </c>
      <c r="B41" s="198">
        <f t="shared" si="3"/>
        <v>35</v>
      </c>
      <c r="C41" s="198">
        <f t="shared" si="0"/>
        <v>4</v>
      </c>
      <c r="D41" s="198">
        <f t="shared" si="1"/>
        <v>31</v>
      </c>
      <c r="E41" s="198">
        <f t="shared" si="2"/>
        <v>34</v>
      </c>
      <c r="F41" s="178">
        <v>4</v>
      </c>
      <c r="G41" s="178">
        <v>30</v>
      </c>
      <c r="H41" s="198">
        <f t="shared" si="4"/>
        <v>1</v>
      </c>
      <c r="I41" s="178">
        <v>0</v>
      </c>
      <c r="J41" s="178">
        <v>1</v>
      </c>
      <c r="K41" s="84">
        <v>34</v>
      </c>
    </row>
    <row r="42" spans="1:11" ht="18" customHeight="1" thickBot="1" x14ac:dyDescent="0.25">
      <c r="A42" s="41">
        <v>35</v>
      </c>
      <c r="B42" s="292">
        <f t="shared" si="3"/>
        <v>26</v>
      </c>
      <c r="C42" s="292">
        <f t="shared" si="0"/>
        <v>4</v>
      </c>
      <c r="D42" s="292">
        <f t="shared" si="1"/>
        <v>22</v>
      </c>
      <c r="E42" s="292">
        <f t="shared" si="2"/>
        <v>24</v>
      </c>
      <c r="F42" s="180">
        <v>3</v>
      </c>
      <c r="G42" s="180">
        <v>21</v>
      </c>
      <c r="H42" s="292">
        <f t="shared" si="4"/>
        <v>2</v>
      </c>
      <c r="I42" s="180">
        <v>1</v>
      </c>
      <c r="J42" s="180">
        <v>1</v>
      </c>
      <c r="K42" s="82">
        <v>35</v>
      </c>
    </row>
    <row r="43" spans="1:11" ht="18" customHeight="1" thickBot="1" x14ac:dyDescent="0.25">
      <c r="A43" s="42">
        <v>36</v>
      </c>
      <c r="B43" s="210">
        <f t="shared" si="3"/>
        <v>36</v>
      </c>
      <c r="C43" s="210">
        <f t="shared" si="0"/>
        <v>3</v>
      </c>
      <c r="D43" s="210">
        <f t="shared" si="1"/>
        <v>33</v>
      </c>
      <c r="E43" s="210">
        <f t="shared" si="2"/>
        <v>33</v>
      </c>
      <c r="F43" s="181">
        <v>2</v>
      </c>
      <c r="G43" s="181">
        <v>31</v>
      </c>
      <c r="H43" s="210">
        <f t="shared" si="4"/>
        <v>3</v>
      </c>
      <c r="I43" s="181">
        <v>1</v>
      </c>
      <c r="J43" s="181">
        <v>2</v>
      </c>
      <c r="K43" s="83">
        <v>36</v>
      </c>
    </row>
    <row r="44" spans="1:11" ht="18" customHeight="1" thickBot="1" x14ac:dyDescent="0.25">
      <c r="A44" s="41">
        <v>37</v>
      </c>
      <c r="B44" s="292">
        <f t="shared" si="3"/>
        <v>31</v>
      </c>
      <c r="C44" s="292">
        <f t="shared" si="0"/>
        <v>0</v>
      </c>
      <c r="D44" s="292">
        <f t="shared" si="1"/>
        <v>31</v>
      </c>
      <c r="E44" s="292">
        <f t="shared" si="2"/>
        <v>28</v>
      </c>
      <c r="F44" s="180">
        <v>0</v>
      </c>
      <c r="G44" s="180">
        <v>28</v>
      </c>
      <c r="H44" s="292">
        <f t="shared" si="4"/>
        <v>3</v>
      </c>
      <c r="I44" s="180">
        <v>0</v>
      </c>
      <c r="J44" s="180">
        <v>3</v>
      </c>
      <c r="K44" s="82">
        <v>37</v>
      </c>
    </row>
    <row r="45" spans="1:11" ht="18" customHeight="1" thickBot="1" x14ac:dyDescent="0.25">
      <c r="A45" s="42">
        <v>38</v>
      </c>
      <c r="B45" s="210">
        <f t="shared" si="3"/>
        <v>30</v>
      </c>
      <c r="C45" s="210">
        <f t="shared" si="0"/>
        <v>5</v>
      </c>
      <c r="D45" s="210">
        <f t="shared" si="1"/>
        <v>25</v>
      </c>
      <c r="E45" s="210">
        <f t="shared" si="2"/>
        <v>27</v>
      </c>
      <c r="F45" s="181">
        <v>3</v>
      </c>
      <c r="G45" s="181">
        <v>24</v>
      </c>
      <c r="H45" s="210">
        <f t="shared" si="4"/>
        <v>3</v>
      </c>
      <c r="I45" s="181">
        <v>2</v>
      </c>
      <c r="J45" s="181">
        <v>1</v>
      </c>
      <c r="K45" s="83">
        <v>38</v>
      </c>
    </row>
    <row r="46" spans="1:11" ht="18" customHeight="1" thickBot="1" x14ac:dyDescent="0.25">
      <c r="A46" s="41">
        <v>39</v>
      </c>
      <c r="B46" s="292">
        <f t="shared" si="3"/>
        <v>22</v>
      </c>
      <c r="C46" s="292">
        <f t="shared" ref="C46:C71" si="7">I46+F46</f>
        <v>6</v>
      </c>
      <c r="D46" s="292">
        <f t="shared" ref="D46:D71" si="8">J46+G46</f>
        <v>16</v>
      </c>
      <c r="E46" s="292">
        <f t="shared" ref="E46:E71" si="9">G46+F46</f>
        <v>19</v>
      </c>
      <c r="F46" s="180">
        <v>4</v>
      </c>
      <c r="G46" s="180">
        <v>15</v>
      </c>
      <c r="H46" s="292">
        <f t="shared" si="4"/>
        <v>3</v>
      </c>
      <c r="I46" s="180">
        <v>2</v>
      </c>
      <c r="J46" s="180">
        <v>1</v>
      </c>
      <c r="K46" s="82">
        <v>39</v>
      </c>
    </row>
    <row r="47" spans="1:11" ht="18" customHeight="1" thickBot="1" x14ac:dyDescent="0.25">
      <c r="A47" s="42">
        <v>40</v>
      </c>
      <c r="B47" s="210">
        <f t="shared" si="3"/>
        <v>42</v>
      </c>
      <c r="C47" s="210">
        <f t="shared" si="7"/>
        <v>2</v>
      </c>
      <c r="D47" s="210">
        <f t="shared" si="8"/>
        <v>40</v>
      </c>
      <c r="E47" s="210">
        <f t="shared" si="9"/>
        <v>36</v>
      </c>
      <c r="F47" s="181">
        <v>1</v>
      </c>
      <c r="G47" s="181">
        <v>35</v>
      </c>
      <c r="H47" s="210">
        <f t="shared" si="4"/>
        <v>6</v>
      </c>
      <c r="I47" s="181">
        <v>1</v>
      </c>
      <c r="J47" s="181">
        <v>5</v>
      </c>
      <c r="K47" s="83">
        <v>40</v>
      </c>
    </row>
    <row r="48" spans="1:11" ht="18" customHeight="1" thickBot="1" x14ac:dyDescent="0.25">
      <c r="A48" s="41">
        <v>41</v>
      </c>
      <c r="B48" s="292">
        <f t="shared" si="3"/>
        <v>24</v>
      </c>
      <c r="C48" s="292">
        <f t="shared" si="7"/>
        <v>2</v>
      </c>
      <c r="D48" s="292">
        <f t="shared" si="8"/>
        <v>22</v>
      </c>
      <c r="E48" s="292">
        <f t="shared" si="9"/>
        <v>22</v>
      </c>
      <c r="F48" s="180">
        <v>1</v>
      </c>
      <c r="G48" s="180">
        <v>21</v>
      </c>
      <c r="H48" s="292">
        <f t="shared" si="4"/>
        <v>2</v>
      </c>
      <c r="I48" s="180">
        <v>1</v>
      </c>
      <c r="J48" s="180">
        <v>1</v>
      </c>
      <c r="K48" s="82">
        <v>41</v>
      </c>
    </row>
    <row r="49" spans="1:11" ht="18" customHeight="1" thickBot="1" x14ac:dyDescent="0.25">
      <c r="A49" s="42">
        <v>42</v>
      </c>
      <c r="B49" s="210">
        <f t="shared" si="3"/>
        <v>43</v>
      </c>
      <c r="C49" s="210">
        <f t="shared" si="7"/>
        <v>5</v>
      </c>
      <c r="D49" s="210">
        <f t="shared" si="8"/>
        <v>38</v>
      </c>
      <c r="E49" s="210">
        <f t="shared" si="9"/>
        <v>37</v>
      </c>
      <c r="F49" s="181">
        <v>3</v>
      </c>
      <c r="G49" s="181">
        <v>34</v>
      </c>
      <c r="H49" s="210">
        <f t="shared" si="4"/>
        <v>6</v>
      </c>
      <c r="I49" s="181">
        <v>2</v>
      </c>
      <c r="J49" s="181">
        <v>4</v>
      </c>
      <c r="K49" s="83">
        <v>42</v>
      </c>
    </row>
    <row r="50" spans="1:11" ht="18" customHeight="1" thickBot="1" x14ac:dyDescent="0.25">
      <c r="A50" s="41">
        <v>43</v>
      </c>
      <c r="B50" s="292">
        <f t="shared" si="3"/>
        <v>23</v>
      </c>
      <c r="C50" s="292">
        <f t="shared" si="7"/>
        <v>4</v>
      </c>
      <c r="D50" s="292">
        <f t="shared" si="8"/>
        <v>19</v>
      </c>
      <c r="E50" s="292">
        <f t="shared" si="9"/>
        <v>18</v>
      </c>
      <c r="F50" s="180">
        <v>1</v>
      </c>
      <c r="G50" s="180">
        <v>17</v>
      </c>
      <c r="H50" s="292">
        <f t="shared" si="4"/>
        <v>5</v>
      </c>
      <c r="I50" s="180">
        <v>3</v>
      </c>
      <c r="J50" s="180">
        <v>2</v>
      </c>
      <c r="K50" s="82">
        <v>43</v>
      </c>
    </row>
    <row r="51" spans="1:11" ht="18" customHeight="1" thickBot="1" x14ac:dyDescent="0.25">
      <c r="A51" s="42">
        <v>44</v>
      </c>
      <c r="B51" s="210">
        <f t="shared" si="3"/>
        <v>33</v>
      </c>
      <c r="C51" s="210">
        <f t="shared" si="7"/>
        <v>6</v>
      </c>
      <c r="D51" s="210">
        <f t="shared" si="8"/>
        <v>27</v>
      </c>
      <c r="E51" s="210">
        <f t="shared" si="9"/>
        <v>26</v>
      </c>
      <c r="F51" s="181">
        <v>1</v>
      </c>
      <c r="G51" s="181">
        <v>25</v>
      </c>
      <c r="H51" s="210">
        <f t="shared" si="4"/>
        <v>7</v>
      </c>
      <c r="I51" s="181">
        <v>5</v>
      </c>
      <c r="J51" s="181">
        <v>2</v>
      </c>
      <c r="K51" s="83">
        <v>44</v>
      </c>
    </row>
    <row r="52" spans="1:11" ht="18" customHeight="1" thickBot="1" x14ac:dyDescent="0.25">
      <c r="A52" s="41">
        <v>45</v>
      </c>
      <c r="B52" s="292">
        <f t="shared" si="3"/>
        <v>24</v>
      </c>
      <c r="C52" s="292">
        <f t="shared" si="7"/>
        <v>3</v>
      </c>
      <c r="D52" s="292">
        <f t="shared" si="8"/>
        <v>21</v>
      </c>
      <c r="E52" s="292">
        <f t="shared" si="9"/>
        <v>22</v>
      </c>
      <c r="F52" s="180">
        <v>3</v>
      </c>
      <c r="G52" s="180">
        <v>19</v>
      </c>
      <c r="H52" s="292">
        <f t="shared" si="4"/>
        <v>2</v>
      </c>
      <c r="I52" s="180">
        <v>0</v>
      </c>
      <c r="J52" s="180">
        <v>2</v>
      </c>
      <c r="K52" s="82">
        <v>45</v>
      </c>
    </row>
    <row r="53" spans="1:11" ht="18" customHeight="1" thickBot="1" x14ac:dyDescent="0.25">
      <c r="A53" s="42">
        <v>46</v>
      </c>
      <c r="B53" s="210">
        <f t="shared" si="3"/>
        <v>28</v>
      </c>
      <c r="C53" s="210">
        <f t="shared" si="7"/>
        <v>5</v>
      </c>
      <c r="D53" s="210">
        <f t="shared" si="8"/>
        <v>23</v>
      </c>
      <c r="E53" s="210">
        <f t="shared" si="9"/>
        <v>19</v>
      </c>
      <c r="F53" s="181">
        <v>0</v>
      </c>
      <c r="G53" s="181">
        <v>19</v>
      </c>
      <c r="H53" s="210">
        <f t="shared" si="4"/>
        <v>9</v>
      </c>
      <c r="I53" s="181">
        <v>5</v>
      </c>
      <c r="J53" s="181">
        <v>4</v>
      </c>
      <c r="K53" s="83">
        <v>46</v>
      </c>
    </row>
    <row r="54" spans="1:11" ht="18" customHeight="1" thickBot="1" x14ac:dyDescent="0.25">
      <c r="A54" s="41">
        <v>47</v>
      </c>
      <c r="B54" s="292">
        <f t="shared" si="3"/>
        <v>34</v>
      </c>
      <c r="C54" s="292">
        <f t="shared" si="7"/>
        <v>7</v>
      </c>
      <c r="D54" s="292">
        <f t="shared" si="8"/>
        <v>27</v>
      </c>
      <c r="E54" s="292">
        <f t="shared" si="9"/>
        <v>30</v>
      </c>
      <c r="F54" s="180">
        <v>5</v>
      </c>
      <c r="G54" s="180">
        <v>25</v>
      </c>
      <c r="H54" s="292">
        <f t="shared" si="4"/>
        <v>4</v>
      </c>
      <c r="I54" s="180">
        <v>2</v>
      </c>
      <c r="J54" s="180">
        <v>2</v>
      </c>
      <c r="K54" s="82">
        <v>47</v>
      </c>
    </row>
    <row r="55" spans="1:11" ht="18" customHeight="1" thickBot="1" x14ac:dyDescent="0.25">
      <c r="A55" s="42">
        <v>48</v>
      </c>
      <c r="B55" s="210">
        <f t="shared" si="3"/>
        <v>41</v>
      </c>
      <c r="C55" s="210">
        <f t="shared" si="7"/>
        <v>5</v>
      </c>
      <c r="D55" s="210">
        <f t="shared" si="8"/>
        <v>36</v>
      </c>
      <c r="E55" s="210">
        <f t="shared" si="9"/>
        <v>34</v>
      </c>
      <c r="F55" s="181">
        <v>4</v>
      </c>
      <c r="G55" s="181">
        <v>30</v>
      </c>
      <c r="H55" s="210">
        <f t="shared" si="4"/>
        <v>7</v>
      </c>
      <c r="I55" s="181">
        <v>1</v>
      </c>
      <c r="J55" s="181">
        <v>6</v>
      </c>
      <c r="K55" s="83">
        <v>48</v>
      </c>
    </row>
    <row r="56" spans="1:11" ht="18" customHeight="1" thickBot="1" x14ac:dyDescent="0.25">
      <c r="A56" s="41">
        <v>49</v>
      </c>
      <c r="B56" s="292">
        <f t="shared" si="3"/>
        <v>35</v>
      </c>
      <c r="C56" s="292">
        <f t="shared" si="7"/>
        <v>3</v>
      </c>
      <c r="D56" s="292">
        <f t="shared" si="8"/>
        <v>32</v>
      </c>
      <c r="E56" s="292">
        <f t="shared" si="9"/>
        <v>30</v>
      </c>
      <c r="F56" s="180">
        <v>1</v>
      </c>
      <c r="G56" s="180">
        <v>29</v>
      </c>
      <c r="H56" s="292">
        <f t="shared" si="4"/>
        <v>5</v>
      </c>
      <c r="I56" s="180">
        <v>2</v>
      </c>
      <c r="J56" s="180">
        <v>3</v>
      </c>
      <c r="K56" s="82">
        <v>49</v>
      </c>
    </row>
    <row r="57" spans="1:11" ht="18" customHeight="1" thickBot="1" x14ac:dyDescent="0.25">
      <c r="A57" s="42">
        <v>50</v>
      </c>
      <c r="B57" s="210">
        <f t="shared" si="3"/>
        <v>34</v>
      </c>
      <c r="C57" s="210">
        <f t="shared" si="7"/>
        <v>6</v>
      </c>
      <c r="D57" s="210">
        <f t="shared" si="8"/>
        <v>28</v>
      </c>
      <c r="E57" s="210">
        <f t="shared" si="9"/>
        <v>24</v>
      </c>
      <c r="F57" s="181">
        <v>3</v>
      </c>
      <c r="G57" s="181">
        <v>21</v>
      </c>
      <c r="H57" s="210">
        <f t="shared" si="4"/>
        <v>10</v>
      </c>
      <c r="I57" s="181">
        <v>3</v>
      </c>
      <c r="J57" s="181">
        <v>7</v>
      </c>
      <c r="K57" s="83">
        <v>50</v>
      </c>
    </row>
    <row r="58" spans="1:11" ht="18" customHeight="1" thickBot="1" x14ac:dyDescent="0.25">
      <c r="A58" s="41">
        <v>51</v>
      </c>
      <c r="B58" s="292">
        <f t="shared" si="3"/>
        <v>33</v>
      </c>
      <c r="C58" s="292">
        <f t="shared" si="7"/>
        <v>4</v>
      </c>
      <c r="D58" s="292">
        <f t="shared" si="8"/>
        <v>29</v>
      </c>
      <c r="E58" s="292">
        <f t="shared" si="9"/>
        <v>26</v>
      </c>
      <c r="F58" s="180">
        <v>3</v>
      </c>
      <c r="G58" s="180">
        <v>23</v>
      </c>
      <c r="H58" s="292">
        <f t="shared" si="4"/>
        <v>7</v>
      </c>
      <c r="I58" s="180">
        <v>1</v>
      </c>
      <c r="J58" s="180">
        <v>6</v>
      </c>
      <c r="K58" s="82">
        <v>51</v>
      </c>
    </row>
    <row r="59" spans="1:11" ht="18" customHeight="1" thickBot="1" x14ac:dyDescent="0.25">
      <c r="A59" s="42">
        <v>52</v>
      </c>
      <c r="B59" s="210">
        <f t="shared" si="3"/>
        <v>37</v>
      </c>
      <c r="C59" s="210">
        <f t="shared" si="7"/>
        <v>10</v>
      </c>
      <c r="D59" s="210">
        <f t="shared" si="8"/>
        <v>27</v>
      </c>
      <c r="E59" s="210">
        <f t="shared" si="9"/>
        <v>24</v>
      </c>
      <c r="F59" s="181">
        <v>5</v>
      </c>
      <c r="G59" s="181">
        <v>19</v>
      </c>
      <c r="H59" s="210">
        <f t="shared" si="4"/>
        <v>13</v>
      </c>
      <c r="I59" s="181">
        <v>5</v>
      </c>
      <c r="J59" s="181">
        <v>8</v>
      </c>
      <c r="K59" s="83">
        <v>52</v>
      </c>
    </row>
    <row r="60" spans="1:11" ht="18" customHeight="1" thickBot="1" x14ac:dyDescent="0.25">
      <c r="A60" s="41">
        <v>53</v>
      </c>
      <c r="B60" s="292">
        <f t="shared" si="3"/>
        <v>31</v>
      </c>
      <c r="C60" s="292">
        <f t="shared" si="7"/>
        <v>10</v>
      </c>
      <c r="D60" s="292">
        <f t="shared" si="8"/>
        <v>21</v>
      </c>
      <c r="E60" s="292">
        <f t="shared" si="9"/>
        <v>27</v>
      </c>
      <c r="F60" s="180">
        <v>7</v>
      </c>
      <c r="G60" s="180">
        <v>20</v>
      </c>
      <c r="H60" s="292">
        <f t="shared" si="4"/>
        <v>4</v>
      </c>
      <c r="I60" s="180">
        <v>3</v>
      </c>
      <c r="J60" s="180">
        <v>1</v>
      </c>
      <c r="K60" s="82">
        <v>53</v>
      </c>
    </row>
    <row r="61" spans="1:11" ht="18" customHeight="1" thickBot="1" x14ac:dyDescent="0.25">
      <c r="A61" s="42">
        <v>54</v>
      </c>
      <c r="B61" s="210">
        <f t="shared" si="3"/>
        <v>31</v>
      </c>
      <c r="C61" s="210">
        <f t="shared" si="7"/>
        <v>8</v>
      </c>
      <c r="D61" s="210">
        <f t="shared" si="8"/>
        <v>23</v>
      </c>
      <c r="E61" s="210">
        <f t="shared" si="9"/>
        <v>21</v>
      </c>
      <c r="F61" s="181">
        <v>5</v>
      </c>
      <c r="G61" s="181">
        <v>16</v>
      </c>
      <c r="H61" s="210">
        <f t="shared" si="4"/>
        <v>10</v>
      </c>
      <c r="I61" s="181">
        <v>3</v>
      </c>
      <c r="J61" s="181">
        <v>7</v>
      </c>
      <c r="K61" s="83">
        <v>54</v>
      </c>
    </row>
    <row r="62" spans="1:11" ht="18" customHeight="1" thickBot="1" x14ac:dyDescent="0.25">
      <c r="A62" s="41">
        <v>55</v>
      </c>
      <c r="B62" s="292">
        <f t="shared" si="3"/>
        <v>35</v>
      </c>
      <c r="C62" s="292">
        <f t="shared" si="7"/>
        <v>6</v>
      </c>
      <c r="D62" s="292">
        <f t="shared" si="8"/>
        <v>29</v>
      </c>
      <c r="E62" s="292">
        <f t="shared" si="9"/>
        <v>24</v>
      </c>
      <c r="F62" s="180">
        <v>3</v>
      </c>
      <c r="G62" s="180">
        <v>21</v>
      </c>
      <c r="H62" s="292">
        <f t="shared" si="4"/>
        <v>11</v>
      </c>
      <c r="I62" s="180">
        <v>3</v>
      </c>
      <c r="J62" s="180">
        <v>8</v>
      </c>
      <c r="K62" s="82">
        <v>55</v>
      </c>
    </row>
    <row r="63" spans="1:11" ht="18" customHeight="1" thickBot="1" x14ac:dyDescent="0.25">
      <c r="A63" s="42">
        <v>56</v>
      </c>
      <c r="B63" s="210">
        <f t="shared" si="3"/>
        <v>41</v>
      </c>
      <c r="C63" s="210">
        <f t="shared" si="7"/>
        <v>7</v>
      </c>
      <c r="D63" s="210">
        <f t="shared" si="8"/>
        <v>34</v>
      </c>
      <c r="E63" s="210">
        <f t="shared" si="9"/>
        <v>35</v>
      </c>
      <c r="F63" s="181">
        <v>6</v>
      </c>
      <c r="G63" s="181">
        <v>29</v>
      </c>
      <c r="H63" s="210">
        <f t="shared" si="4"/>
        <v>6</v>
      </c>
      <c r="I63" s="181">
        <v>1</v>
      </c>
      <c r="J63" s="181">
        <v>5</v>
      </c>
      <c r="K63" s="83">
        <v>56</v>
      </c>
    </row>
    <row r="64" spans="1:11" ht="18" customHeight="1" thickBot="1" x14ac:dyDescent="0.25">
      <c r="A64" s="41">
        <v>57</v>
      </c>
      <c r="B64" s="292">
        <f t="shared" si="3"/>
        <v>30</v>
      </c>
      <c r="C64" s="292">
        <f t="shared" si="7"/>
        <v>6</v>
      </c>
      <c r="D64" s="292">
        <f t="shared" si="8"/>
        <v>24</v>
      </c>
      <c r="E64" s="292">
        <f t="shared" si="9"/>
        <v>16</v>
      </c>
      <c r="F64" s="180">
        <v>2</v>
      </c>
      <c r="G64" s="180">
        <v>14</v>
      </c>
      <c r="H64" s="292">
        <f t="shared" si="4"/>
        <v>14</v>
      </c>
      <c r="I64" s="180">
        <v>4</v>
      </c>
      <c r="J64" s="180">
        <v>10</v>
      </c>
      <c r="K64" s="82">
        <v>57</v>
      </c>
    </row>
    <row r="65" spans="1:11" ht="18" customHeight="1" thickBot="1" x14ac:dyDescent="0.25">
      <c r="A65" s="42">
        <v>58</v>
      </c>
      <c r="B65" s="210">
        <f t="shared" si="3"/>
        <v>40</v>
      </c>
      <c r="C65" s="210">
        <f t="shared" si="7"/>
        <v>10</v>
      </c>
      <c r="D65" s="210">
        <f t="shared" si="8"/>
        <v>30</v>
      </c>
      <c r="E65" s="210">
        <f t="shared" si="9"/>
        <v>28</v>
      </c>
      <c r="F65" s="181">
        <v>5</v>
      </c>
      <c r="G65" s="181">
        <v>23</v>
      </c>
      <c r="H65" s="210">
        <f t="shared" si="4"/>
        <v>12</v>
      </c>
      <c r="I65" s="181">
        <v>5</v>
      </c>
      <c r="J65" s="181">
        <v>7</v>
      </c>
      <c r="K65" s="83">
        <v>58</v>
      </c>
    </row>
    <row r="66" spans="1:11" ht="18" customHeight="1" thickBot="1" x14ac:dyDescent="0.25">
      <c r="A66" s="41">
        <v>59</v>
      </c>
      <c r="B66" s="292">
        <f t="shared" si="3"/>
        <v>33</v>
      </c>
      <c r="C66" s="292">
        <f t="shared" si="7"/>
        <v>10</v>
      </c>
      <c r="D66" s="292">
        <f t="shared" si="8"/>
        <v>23</v>
      </c>
      <c r="E66" s="292">
        <f t="shared" si="9"/>
        <v>23</v>
      </c>
      <c r="F66" s="180">
        <v>5</v>
      </c>
      <c r="G66" s="180">
        <v>18</v>
      </c>
      <c r="H66" s="292">
        <f t="shared" si="4"/>
        <v>10</v>
      </c>
      <c r="I66" s="180">
        <v>5</v>
      </c>
      <c r="J66" s="180">
        <v>5</v>
      </c>
      <c r="K66" s="82">
        <v>59</v>
      </c>
    </row>
    <row r="67" spans="1:11" ht="18" customHeight="1" thickBot="1" x14ac:dyDescent="0.25">
      <c r="A67" s="42">
        <v>60</v>
      </c>
      <c r="B67" s="210">
        <f t="shared" si="3"/>
        <v>35</v>
      </c>
      <c r="C67" s="210">
        <f t="shared" si="7"/>
        <v>6</v>
      </c>
      <c r="D67" s="210">
        <f t="shared" si="8"/>
        <v>29</v>
      </c>
      <c r="E67" s="210">
        <f t="shared" si="9"/>
        <v>24</v>
      </c>
      <c r="F67" s="181">
        <v>3</v>
      </c>
      <c r="G67" s="181">
        <v>21</v>
      </c>
      <c r="H67" s="210">
        <f t="shared" si="4"/>
        <v>11</v>
      </c>
      <c r="I67" s="181">
        <v>3</v>
      </c>
      <c r="J67" s="181">
        <v>8</v>
      </c>
      <c r="K67" s="83">
        <v>60</v>
      </c>
    </row>
    <row r="68" spans="1:11" ht="18" customHeight="1" thickBot="1" x14ac:dyDescent="0.25">
      <c r="A68" s="41">
        <v>61</v>
      </c>
      <c r="B68" s="292">
        <f t="shared" si="3"/>
        <v>25</v>
      </c>
      <c r="C68" s="292">
        <f t="shared" si="7"/>
        <v>8</v>
      </c>
      <c r="D68" s="292">
        <f t="shared" si="8"/>
        <v>17</v>
      </c>
      <c r="E68" s="292">
        <f t="shared" si="9"/>
        <v>18</v>
      </c>
      <c r="F68" s="180">
        <v>3</v>
      </c>
      <c r="G68" s="180">
        <v>15</v>
      </c>
      <c r="H68" s="292">
        <f t="shared" si="4"/>
        <v>7</v>
      </c>
      <c r="I68" s="180">
        <v>5</v>
      </c>
      <c r="J68" s="180">
        <v>2</v>
      </c>
      <c r="K68" s="82">
        <v>61</v>
      </c>
    </row>
    <row r="69" spans="1:11" ht="18" customHeight="1" thickBot="1" x14ac:dyDescent="0.25">
      <c r="A69" s="42">
        <v>62</v>
      </c>
      <c r="B69" s="210">
        <f t="shared" si="3"/>
        <v>34</v>
      </c>
      <c r="C69" s="210">
        <f t="shared" si="7"/>
        <v>12</v>
      </c>
      <c r="D69" s="210">
        <f t="shared" si="8"/>
        <v>22</v>
      </c>
      <c r="E69" s="210">
        <f t="shared" si="9"/>
        <v>21</v>
      </c>
      <c r="F69" s="181">
        <v>6</v>
      </c>
      <c r="G69" s="181">
        <v>15</v>
      </c>
      <c r="H69" s="210">
        <f t="shared" si="4"/>
        <v>13</v>
      </c>
      <c r="I69" s="181">
        <v>6</v>
      </c>
      <c r="J69" s="181">
        <v>7</v>
      </c>
      <c r="K69" s="83">
        <v>62</v>
      </c>
    </row>
    <row r="70" spans="1:11" ht="18" customHeight="1" thickBot="1" x14ac:dyDescent="0.25">
      <c r="A70" s="41">
        <v>63</v>
      </c>
      <c r="B70" s="292">
        <f t="shared" si="3"/>
        <v>35</v>
      </c>
      <c r="C70" s="292">
        <f t="shared" si="7"/>
        <v>13</v>
      </c>
      <c r="D70" s="292">
        <f t="shared" si="8"/>
        <v>22</v>
      </c>
      <c r="E70" s="292">
        <f t="shared" si="9"/>
        <v>18</v>
      </c>
      <c r="F70" s="180">
        <v>5</v>
      </c>
      <c r="G70" s="180">
        <v>13</v>
      </c>
      <c r="H70" s="292">
        <f t="shared" si="4"/>
        <v>17</v>
      </c>
      <c r="I70" s="180">
        <v>8</v>
      </c>
      <c r="J70" s="180">
        <v>9</v>
      </c>
      <c r="K70" s="82">
        <v>63</v>
      </c>
    </row>
    <row r="71" spans="1:11" ht="18" customHeight="1" thickBot="1" x14ac:dyDescent="0.25">
      <c r="A71" s="42">
        <v>64</v>
      </c>
      <c r="B71" s="210">
        <f t="shared" si="3"/>
        <v>35</v>
      </c>
      <c r="C71" s="210">
        <f t="shared" si="7"/>
        <v>8</v>
      </c>
      <c r="D71" s="210">
        <f t="shared" si="8"/>
        <v>27</v>
      </c>
      <c r="E71" s="210">
        <f t="shared" si="9"/>
        <v>19</v>
      </c>
      <c r="F71" s="181">
        <v>2</v>
      </c>
      <c r="G71" s="181">
        <v>17</v>
      </c>
      <c r="H71" s="210">
        <f t="shared" si="4"/>
        <v>16</v>
      </c>
      <c r="I71" s="181">
        <v>6</v>
      </c>
      <c r="J71" s="181">
        <v>10</v>
      </c>
      <c r="K71" s="83">
        <v>64</v>
      </c>
    </row>
    <row r="72" spans="1:11" ht="18" customHeight="1" thickBot="1" x14ac:dyDescent="0.25">
      <c r="A72" s="41">
        <v>65</v>
      </c>
      <c r="B72" s="292">
        <f t="shared" ref="B72:B103" si="10">D72+C72</f>
        <v>34</v>
      </c>
      <c r="C72" s="292">
        <f t="shared" ref="C72:C103" si="11">I72+F72</f>
        <v>13</v>
      </c>
      <c r="D72" s="292">
        <f t="shared" ref="D72:D103" si="12">J72+G72</f>
        <v>21</v>
      </c>
      <c r="E72" s="292">
        <f t="shared" ref="E72:E103" si="13">G72+F72</f>
        <v>25</v>
      </c>
      <c r="F72" s="180">
        <v>10</v>
      </c>
      <c r="G72" s="180">
        <v>15</v>
      </c>
      <c r="H72" s="292">
        <f t="shared" ref="H72:H104" si="14">J72+I72</f>
        <v>9</v>
      </c>
      <c r="I72" s="180">
        <v>3</v>
      </c>
      <c r="J72" s="180">
        <v>6</v>
      </c>
      <c r="K72" s="82">
        <v>65</v>
      </c>
    </row>
    <row r="73" spans="1:11" ht="18" customHeight="1" thickBot="1" x14ac:dyDescent="0.25">
      <c r="A73" s="42">
        <v>66</v>
      </c>
      <c r="B73" s="210">
        <f t="shared" si="10"/>
        <v>39</v>
      </c>
      <c r="C73" s="210">
        <f t="shared" si="11"/>
        <v>19</v>
      </c>
      <c r="D73" s="210">
        <f t="shared" si="12"/>
        <v>20</v>
      </c>
      <c r="E73" s="210">
        <f t="shared" si="13"/>
        <v>26</v>
      </c>
      <c r="F73" s="181">
        <v>13</v>
      </c>
      <c r="G73" s="181">
        <v>13</v>
      </c>
      <c r="H73" s="210">
        <f t="shared" si="14"/>
        <v>13</v>
      </c>
      <c r="I73" s="181">
        <v>6</v>
      </c>
      <c r="J73" s="181">
        <v>7</v>
      </c>
      <c r="K73" s="83">
        <v>66</v>
      </c>
    </row>
    <row r="74" spans="1:11" ht="18" customHeight="1" x14ac:dyDescent="0.2">
      <c r="A74" s="43">
        <v>67</v>
      </c>
      <c r="B74" s="209">
        <f t="shared" si="10"/>
        <v>27</v>
      </c>
      <c r="C74" s="209">
        <f t="shared" si="11"/>
        <v>11</v>
      </c>
      <c r="D74" s="209">
        <f t="shared" si="12"/>
        <v>16</v>
      </c>
      <c r="E74" s="209">
        <f t="shared" si="13"/>
        <v>16</v>
      </c>
      <c r="F74" s="183">
        <v>7</v>
      </c>
      <c r="G74" s="183">
        <v>9</v>
      </c>
      <c r="H74" s="209">
        <f t="shared" si="14"/>
        <v>11</v>
      </c>
      <c r="I74" s="183">
        <v>4</v>
      </c>
      <c r="J74" s="183">
        <v>7</v>
      </c>
      <c r="K74" s="85">
        <v>67</v>
      </c>
    </row>
    <row r="75" spans="1:11" ht="18" customHeight="1" thickBot="1" x14ac:dyDescent="0.25">
      <c r="A75" s="40">
        <v>68</v>
      </c>
      <c r="B75" s="198">
        <f t="shared" si="10"/>
        <v>33</v>
      </c>
      <c r="C75" s="198">
        <f t="shared" si="11"/>
        <v>11</v>
      </c>
      <c r="D75" s="198">
        <f t="shared" si="12"/>
        <v>22</v>
      </c>
      <c r="E75" s="198">
        <f t="shared" si="13"/>
        <v>19</v>
      </c>
      <c r="F75" s="178">
        <v>5</v>
      </c>
      <c r="G75" s="178">
        <v>14</v>
      </c>
      <c r="H75" s="198">
        <f t="shared" si="14"/>
        <v>14</v>
      </c>
      <c r="I75" s="178">
        <v>6</v>
      </c>
      <c r="J75" s="178">
        <v>8</v>
      </c>
      <c r="K75" s="84">
        <v>68</v>
      </c>
    </row>
    <row r="76" spans="1:11" ht="18" customHeight="1" thickBot="1" x14ac:dyDescent="0.25">
      <c r="A76" s="41">
        <v>69</v>
      </c>
      <c r="B76" s="292">
        <f t="shared" si="10"/>
        <v>28</v>
      </c>
      <c r="C76" s="292">
        <f t="shared" si="11"/>
        <v>9</v>
      </c>
      <c r="D76" s="292">
        <f t="shared" si="12"/>
        <v>19</v>
      </c>
      <c r="E76" s="292">
        <f t="shared" si="13"/>
        <v>17</v>
      </c>
      <c r="F76" s="180">
        <v>5</v>
      </c>
      <c r="G76" s="180">
        <v>12</v>
      </c>
      <c r="H76" s="292">
        <f t="shared" si="14"/>
        <v>11</v>
      </c>
      <c r="I76" s="180">
        <v>4</v>
      </c>
      <c r="J76" s="180">
        <v>7</v>
      </c>
      <c r="K76" s="82">
        <v>69</v>
      </c>
    </row>
    <row r="77" spans="1:11" ht="18" customHeight="1" thickBot="1" x14ac:dyDescent="0.25">
      <c r="A77" s="42">
        <v>70</v>
      </c>
      <c r="B77" s="210">
        <f t="shared" si="10"/>
        <v>27</v>
      </c>
      <c r="C77" s="210">
        <f t="shared" si="11"/>
        <v>9</v>
      </c>
      <c r="D77" s="210">
        <f t="shared" si="12"/>
        <v>18</v>
      </c>
      <c r="E77" s="210">
        <f t="shared" si="13"/>
        <v>16</v>
      </c>
      <c r="F77" s="181">
        <v>7</v>
      </c>
      <c r="G77" s="181">
        <v>9</v>
      </c>
      <c r="H77" s="210">
        <f t="shared" si="14"/>
        <v>11</v>
      </c>
      <c r="I77" s="181">
        <v>2</v>
      </c>
      <c r="J77" s="181">
        <v>9</v>
      </c>
      <c r="K77" s="83">
        <v>70</v>
      </c>
    </row>
    <row r="78" spans="1:11" ht="18" customHeight="1" thickBot="1" x14ac:dyDescent="0.25">
      <c r="A78" s="41">
        <v>71</v>
      </c>
      <c r="B78" s="292">
        <f t="shared" si="10"/>
        <v>19</v>
      </c>
      <c r="C78" s="292">
        <f t="shared" si="11"/>
        <v>6</v>
      </c>
      <c r="D78" s="292">
        <f t="shared" si="12"/>
        <v>13</v>
      </c>
      <c r="E78" s="292">
        <f t="shared" si="13"/>
        <v>13</v>
      </c>
      <c r="F78" s="180">
        <v>5</v>
      </c>
      <c r="G78" s="180">
        <v>8</v>
      </c>
      <c r="H78" s="292">
        <f t="shared" si="14"/>
        <v>6</v>
      </c>
      <c r="I78" s="180">
        <v>1</v>
      </c>
      <c r="J78" s="180">
        <v>5</v>
      </c>
      <c r="K78" s="82">
        <v>71</v>
      </c>
    </row>
    <row r="79" spans="1:11" ht="18" customHeight="1" thickBot="1" x14ac:dyDescent="0.25">
      <c r="A79" s="42">
        <v>72</v>
      </c>
      <c r="B79" s="210">
        <f t="shared" si="10"/>
        <v>36</v>
      </c>
      <c r="C79" s="210">
        <f t="shared" si="11"/>
        <v>19</v>
      </c>
      <c r="D79" s="210">
        <f t="shared" si="12"/>
        <v>17</v>
      </c>
      <c r="E79" s="210">
        <f t="shared" si="13"/>
        <v>19</v>
      </c>
      <c r="F79" s="181">
        <v>7</v>
      </c>
      <c r="G79" s="181">
        <v>12</v>
      </c>
      <c r="H79" s="210">
        <f t="shared" si="14"/>
        <v>17</v>
      </c>
      <c r="I79" s="181">
        <v>12</v>
      </c>
      <c r="J79" s="181">
        <v>5</v>
      </c>
      <c r="K79" s="83">
        <v>72</v>
      </c>
    </row>
    <row r="80" spans="1:11" ht="18" customHeight="1" thickBot="1" x14ac:dyDescent="0.25">
      <c r="A80" s="41">
        <v>73</v>
      </c>
      <c r="B80" s="292">
        <f t="shared" si="10"/>
        <v>26</v>
      </c>
      <c r="C80" s="292">
        <f t="shared" si="11"/>
        <v>14</v>
      </c>
      <c r="D80" s="292">
        <f t="shared" si="12"/>
        <v>12</v>
      </c>
      <c r="E80" s="292">
        <f t="shared" si="13"/>
        <v>14</v>
      </c>
      <c r="F80" s="180">
        <v>6</v>
      </c>
      <c r="G80" s="180">
        <v>8</v>
      </c>
      <c r="H80" s="292">
        <f t="shared" si="14"/>
        <v>12</v>
      </c>
      <c r="I80" s="180">
        <v>8</v>
      </c>
      <c r="J80" s="180">
        <v>4</v>
      </c>
      <c r="K80" s="82">
        <v>73</v>
      </c>
    </row>
    <row r="81" spans="1:11" ht="18" customHeight="1" thickBot="1" x14ac:dyDescent="0.25">
      <c r="A81" s="42">
        <v>74</v>
      </c>
      <c r="B81" s="210">
        <f t="shared" si="10"/>
        <v>29</v>
      </c>
      <c r="C81" s="210">
        <f t="shared" si="11"/>
        <v>7</v>
      </c>
      <c r="D81" s="210">
        <f t="shared" si="12"/>
        <v>22</v>
      </c>
      <c r="E81" s="210">
        <f t="shared" si="13"/>
        <v>16</v>
      </c>
      <c r="F81" s="181">
        <v>4</v>
      </c>
      <c r="G81" s="181">
        <v>12</v>
      </c>
      <c r="H81" s="210">
        <f t="shared" si="14"/>
        <v>13</v>
      </c>
      <c r="I81" s="181">
        <v>3</v>
      </c>
      <c r="J81" s="181">
        <v>10</v>
      </c>
      <c r="K81" s="83">
        <v>74</v>
      </c>
    </row>
    <row r="82" spans="1:11" ht="18" customHeight="1" thickBot="1" x14ac:dyDescent="0.25">
      <c r="A82" s="41">
        <v>75</v>
      </c>
      <c r="B82" s="292">
        <f t="shared" si="10"/>
        <v>30</v>
      </c>
      <c r="C82" s="292">
        <f t="shared" si="11"/>
        <v>11</v>
      </c>
      <c r="D82" s="292">
        <f t="shared" si="12"/>
        <v>19</v>
      </c>
      <c r="E82" s="292">
        <f t="shared" si="13"/>
        <v>13</v>
      </c>
      <c r="F82" s="180">
        <v>2</v>
      </c>
      <c r="G82" s="180">
        <v>11</v>
      </c>
      <c r="H82" s="292">
        <f t="shared" si="14"/>
        <v>17</v>
      </c>
      <c r="I82" s="180">
        <v>9</v>
      </c>
      <c r="J82" s="180">
        <v>8</v>
      </c>
      <c r="K82" s="82">
        <v>75</v>
      </c>
    </row>
    <row r="83" spans="1:11" ht="18" customHeight="1" thickBot="1" x14ac:dyDescent="0.25">
      <c r="A83" s="42">
        <v>76</v>
      </c>
      <c r="B83" s="210">
        <f t="shared" si="10"/>
        <v>25</v>
      </c>
      <c r="C83" s="210">
        <f t="shared" si="11"/>
        <v>12</v>
      </c>
      <c r="D83" s="210">
        <f t="shared" si="12"/>
        <v>13</v>
      </c>
      <c r="E83" s="210">
        <f t="shared" si="13"/>
        <v>7</v>
      </c>
      <c r="F83" s="181">
        <v>4</v>
      </c>
      <c r="G83" s="181">
        <v>3</v>
      </c>
      <c r="H83" s="210">
        <f t="shared" si="14"/>
        <v>18</v>
      </c>
      <c r="I83" s="181">
        <v>8</v>
      </c>
      <c r="J83" s="181">
        <v>10</v>
      </c>
      <c r="K83" s="83">
        <v>76</v>
      </c>
    </row>
    <row r="84" spans="1:11" ht="18" customHeight="1" thickBot="1" x14ac:dyDescent="0.25">
      <c r="A84" s="41">
        <v>77</v>
      </c>
      <c r="B84" s="292">
        <f t="shared" si="10"/>
        <v>26</v>
      </c>
      <c r="C84" s="292">
        <f t="shared" si="11"/>
        <v>14</v>
      </c>
      <c r="D84" s="292">
        <f t="shared" si="12"/>
        <v>12</v>
      </c>
      <c r="E84" s="292">
        <f t="shared" si="13"/>
        <v>11</v>
      </c>
      <c r="F84" s="180">
        <v>6</v>
      </c>
      <c r="G84" s="180">
        <v>5</v>
      </c>
      <c r="H84" s="292">
        <f t="shared" si="14"/>
        <v>15</v>
      </c>
      <c r="I84" s="180">
        <v>8</v>
      </c>
      <c r="J84" s="180">
        <v>7</v>
      </c>
      <c r="K84" s="82">
        <v>77</v>
      </c>
    </row>
    <row r="85" spans="1:11" ht="18" customHeight="1" thickBot="1" x14ac:dyDescent="0.25">
      <c r="A85" s="42">
        <v>78</v>
      </c>
      <c r="B85" s="210">
        <f t="shared" si="10"/>
        <v>40</v>
      </c>
      <c r="C85" s="210">
        <f t="shared" si="11"/>
        <v>21</v>
      </c>
      <c r="D85" s="210">
        <f t="shared" si="12"/>
        <v>19</v>
      </c>
      <c r="E85" s="210">
        <f t="shared" si="13"/>
        <v>16</v>
      </c>
      <c r="F85" s="181">
        <v>9</v>
      </c>
      <c r="G85" s="181">
        <v>7</v>
      </c>
      <c r="H85" s="210">
        <f t="shared" si="14"/>
        <v>24</v>
      </c>
      <c r="I85" s="181">
        <v>12</v>
      </c>
      <c r="J85" s="181">
        <v>12</v>
      </c>
      <c r="K85" s="83">
        <v>78</v>
      </c>
    </row>
    <row r="86" spans="1:11" ht="18" customHeight="1" thickBot="1" x14ac:dyDescent="0.25">
      <c r="A86" s="41">
        <v>79</v>
      </c>
      <c r="B86" s="292">
        <f t="shared" si="10"/>
        <v>28</v>
      </c>
      <c r="C86" s="292">
        <f t="shared" si="11"/>
        <v>11</v>
      </c>
      <c r="D86" s="292">
        <f t="shared" si="12"/>
        <v>17</v>
      </c>
      <c r="E86" s="292">
        <f t="shared" si="13"/>
        <v>14</v>
      </c>
      <c r="F86" s="180">
        <v>3</v>
      </c>
      <c r="G86" s="180">
        <v>11</v>
      </c>
      <c r="H86" s="292">
        <f t="shared" si="14"/>
        <v>14</v>
      </c>
      <c r="I86" s="180">
        <v>8</v>
      </c>
      <c r="J86" s="180">
        <v>6</v>
      </c>
      <c r="K86" s="82">
        <v>79</v>
      </c>
    </row>
    <row r="87" spans="1:11" ht="18" customHeight="1" thickBot="1" x14ac:dyDescent="0.25">
      <c r="A87" s="42">
        <v>80</v>
      </c>
      <c r="B87" s="210">
        <f t="shared" si="10"/>
        <v>34</v>
      </c>
      <c r="C87" s="210">
        <f t="shared" si="11"/>
        <v>17</v>
      </c>
      <c r="D87" s="210">
        <f t="shared" si="12"/>
        <v>17</v>
      </c>
      <c r="E87" s="210">
        <f t="shared" si="13"/>
        <v>21</v>
      </c>
      <c r="F87" s="181">
        <v>9</v>
      </c>
      <c r="G87" s="181">
        <v>12</v>
      </c>
      <c r="H87" s="210">
        <f t="shared" si="14"/>
        <v>13</v>
      </c>
      <c r="I87" s="181">
        <v>8</v>
      </c>
      <c r="J87" s="181">
        <v>5</v>
      </c>
      <c r="K87" s="83">
        <v>80</v>
      </c>
    </row>
    <row r="88" spans="1:11" ht="18" customHeight="1" thickBot="1" x14ac:dyDescent="0.25">
      <c r="A88" s="41">
        <v>81</v>
      </c>
      <c r="B88" s="292">
        <f t="shared" si="10"/>
        <v>24</v>
      </c>
      <c r="C88" s="292">
        <f t="shared" si="11"/>
        <v>14</v>
      </c>
      <c r="D88" s="292">
        <f t="shared" si="12"/>
        <v>10</v>
      </c>
      <c r="E88" s="292">
        <f t="shared" si="13"/>
        <v>7</v>
      </c>
      <c r="F88" s="180">
        <v>2</v>
      </c>
      <c r="G88" s="180">
        <v>5</v>
      </c>
      <c r="H88" s="292">
        <f t="shared" si="14"/>
        <v>17</v>
      </c>
      <c r="I88" s="180">
        <v>12</v>
      </c>
      <c r="J88" s="180">
        <v>5</v>
      </c>
      <c r="K88" s="82">
        <v>81</v>
      </c>
    </row>
    <row r="89" spans="1:11" ht="18" customHeight="1" thickBot="1" x14ac:dyDescent="0.25">
      <c r="A89" s="42">
        <v>82</v>
      </c>
      <c r="B89" s="210">
        <f t="shared" si="10"/>
        <v>21</v>
      </c>
      <c r="C89" s="210">
        <f t="shared" si="11"/>
        <v>9</v>
      </c>
      <c r="D89" s="210">
        <f t="shared" si="12"/>
        <v>12</v>
      </c>
      <c r="E89" s="210">
        <f t="shared" si="13"/>
        <v>6</v>
      </c>
      <c r="F89" s="181">
        <v>2</v>
      </c>
      <c r="G89" s="181">
        <v>4</v>
      </c>
      <c r="H89" s="210">
        <f t="shared" si="14"/>
        <v>15</v>
      </c>
      <c r="I89" s="181">
        <v>7</v>
      </c>
      <c r="J89" s="181">
        <v>8</v>
      </c>
      <c r="K89" s="83">
        <v>82</v>
      </c>
    </row>
    <row r="90" spans="1:11" ht="18" customHeight="1" thickBot="1" x14ac:dyDescent="0.25">
      <c r="A90" s="41">
        <v>83</v>
      </c>
      <c r="B90" s="292">
        <f t="shared" si="10"/>
        <v>28</v>
      </c>
      <c r="C90" s="292">
        <f t="shared" si="11"/>
        <v>9</v>
      </c>
      <c r="D90" s="292">
        <f t="shared" si="12"/>
        <v>19</v>
      </c>
      <c r="E90" s="292">
        <f t="shared" si="13"/>
        <v>11</v>
      </c>
      <c r="F90" s="180">
        <v>4</v>
      </c>
      <c r="G90" s="180">
        <v>7</v>
      </c>
      <c r="H90" s="292">
        <f t="shared" si="14"/>
        <v>17</v>
      </c>
      <c r="I90" s="180">
        <v>5</v>
      </c>
      <c r="J90" s="180">
        <v>12</v>
      </c>
      <c r="K90" s="82">
        <v>83</v>
      </c>
    </row>
    <row r="91" spans="1:11" ht="18" customHeight="1" thickBot="1" x14ac:dyDescent="0.25">
      <c r="A91" s="42">
        <v>84</v>
      </c>
      <c r="B91" s="210">
        <f t="shared" si="10"/>
        <v>25</v>
      </c>
      <c r="C91" s="210">
        <f t="shared" si="11"/>
        <v>11</v>
      </c>
      <c r="D91" s="210">
        <f t="shared" si="12"/>
        <v>14</v>
      </c>
      <c r="E91" s="210">
        <f t="shared" si="13"/>
        <v>11</v>
      </c>
      <c r="F91" s="181">
        <v>7</v>
      </c>
      <c r="G91" s="181">
        <v>4</v>
      </c>
      <c r="H91" s="210">
        <f t="shared" si="14"/>
        <v>14</v>
      </c>
      <c r="I91" s="181">
        <v>4</v>
      </c>
      <c r="J91" s="181">
        <v>10</v>
      </c>
      <c r="K91" s="83">
        <v>84</v>
      </c>
    </row>
    <row r="92" spans="1:11" ht="18" customHeight="1" thickBot="1" x14ac:dyDescent="0.25">
      <c r="A92" s="41">
        <v>85</v>
      </c>
      <c r="B92" s="292">
        <f t="shared" si="10"/>
        <v>16</v>
      </c>
      <c r="C92" s="292">
        <f t="shared" si="11"/>
        <v>8</v>
      </c>
      <c r="D92" s="292">
        <f t="shared" si="12"/>
        <v>8</v>
      </c>
      <c r="E92" s="292">
        <f t="shared" si="13"/>
        <v>8</v>
      </c>
      <c r="F92" s="180">
        <v>4</v>
      </c>
      <c r="G92" s="180">
        <v>4</v>
      </c>
      <c r="H92" s="292">
        <f t="shared" si="14"/>
        <v>8</v>
      </c>
      <c r="I92" s="180">
        <v>4</v>
      </c>
      <c r="J92" s="180">
        <v>4</v>
      </c>
      <c r="K92" s="82">
        <v>85</v>
      </c>
    </row>
    <row r="93" spans="1:11" ht="18" customHeight="1" thickBot="1" x14ac:dyDescent="0.25">
      <c r="A93" s="42">
        <v>86</v>
      </c>
      <c r="B93" s="210">
        <f t="shared" si="10"/>
        <v>22</v>
      </c>
      <c r="C93" s="210">
        <f t="shared" si="11"/>
        <v>6</v>
      </c>
      <c r="D93" s="210">
        <f t="shared" si="12"/>
        <v>16</v>
      </c>
      <c r="E93" s="210">
        <f t="shared" si="13"/>
        <v>7</v>
      </c>
      <c r="F93" s="181">
        <v>3</v>
      </c>
      <c r="G93" s="181">
        <v>4</v>
      </c>
      <c r="H93" s="210">
        <f t="shared" si="14"/>
        <v>15</v>
      </c>
      <c r="I93" s="181">
        <v>3</v>
      </c>
      <c r="J93" s="181">
        <v>12</v>
      </c>
      <c r="K93" s="83">
        <v>86</v>
      </c>
    </row>
    <row r="94" spans="1:11" ht="18" customHeight="1" thickBot="1" x14ac:dyDescent="0.25">
      <c r="A94" s="41">
        <v>87</v>
      </c>
      <c r="B94" s="292">
        <f t="shared" si="10"/>
        <v>18</v>
      </c>
      <c r="C94" s="292">
        <f t="shared" si="11"/>
        <v>8</v>
      </c>
      <c r="D94" s="292">
        <f t="shared" si="12"/>
        <v>10</v>
      </c>
      <c r="E94" s="292">
        <f t="shared" si="13"/>
        <v>8</v>
      </c>
      <c r="F94" s="180">
        <v>2</v>
      </c>
      <c r="G94" s="180">
        <v>6</v>
      </c>
      <c r="H94" s="292">
        <f t="shared" si="14"/>
        <v>10</v>
      </c>
      <c r="I94" s="180">
        <v>6</v>
      </c>
      <c r="J94" s="180">
        <v>4</v>
      </c>
      <c r="K94" s="82">
        <v>87</v>
      </c>
    </row>
    <row r="95" spans="1:11" ht="18" customHeight="1" thickBot="1" x14ac:dyDescent="0.25">
      <c r="A95" s="42">
        <v>88</v>
      </c>
      <c r="B95" s="210">
        <f t="shared" si="10"/>
        <v>19</v>
      </c>
      <c r="C95" s="210">
        <f t="shared" si="11"/>
        <v>11</v>
      </c>
      <c r="D95" s="210">
        <f t="shared" si="12"/>
        <v>8</v>
      </c>
      <c r="E95" s="210">
        <f t="shared" si="13"/>
        <v>10</v>
      </c>
      <c r="F95" s="181">
        <v>7</v>
      </c>
      <c r="G95" s="181">
        <v>3</v>
      </c>
      <c r="H95" s="210">
        <f t="shared" si="14"/>
        <v>9</v>
      </c>
      <c r="I95" s="181">
        <v>4</v>
      </c>
      <c r="J95" s="181">
        <v>5</v>
      </c>
      <c r="K95" s="83">
        <v>88</v>
      </c>
    </row>
    <row r="96" spans="1:11" ht="18" customHeight="1" thickBot="1" x14ac:dyDescent="0.25">
      <c r="A96" s="41">
        <v>89</v>
      </c>
      <c r="B96" s="292">
        <f t="shared" si="10"/>
        <v>13</v>
      </c>
      <c r="C96" s="292">
        <f t="shared" si="11"/>
        <v>3</v>
      </c>
      <c r="D96" s="292">
        <f t="shared" si="12"/>
        <v>10</v>
      </c>
      <c r="E96" s="292">
        <f t="shared" si="13"/>
        <v>4</v>
      </c>
      <c r="F96" s="180">
        <v>2</v>
      </c>
      <c r="G96" s="180">
        <v>2</v>
      </c>
      <c r="H96" s="292">
        <f t="shared" si="14"/>
        <v>9</v>
      </c>
      <c r="I96" s="180">
        <v>1</v>
      </c>
      <c r="J96" s="180">
        <v>8</v>
      </c>
      <c r="K96" s="82">
        <v>89</v>
      </c>
    </row>
    <row r="97" spans="1:11" ht="18" customHeight="1" thickBot="1" x14ac:dyDescent="0.25">
      <c r="A97" s="42">
        <v>90</v>
      </c>
      <c r="B97" s="210">
        <f t="shared" si="10"/>
        <v>12</v>
      </c>
      <c r="C97" s="210">
        <f t="shared" si="11"/>
        <v>4</v>
      </c>
      <c r="D97" s="210">
        <f t="shared" si="12"/>
        <v>8</v>
      </c>
      <c r="E97" s="210">
        <f t="shared" si="13"/>
        <v>6</v>
      </c>
      <c r="F97" s="181">
        <v>2</v>
      </c>
      <c r="G97" s="181">
        <v>4</v>
      </c>
      <c r="H97" s="210">
        <f t="shared" si="14"/>
        <v>6</v>
      </c>
      <c r="I97" s="181">
        <v>2</v>
      </c>
      <c r="J97" s="181">
        <v>4</v>
      </c>
      <c r="K97" s="83">
        <v>90</v>
      </c>
    </row>
    <row r="98" spans="1:11" ht="18" customHeight="1" thickBot="1" x14ac:dyDescent="0.25">
      <c r="A98" s="41">
        <v>91</v>
      </c>
      <c r="B98" s="292">
        <f t="shared" si="10"/>
        <v>10</v>
      </c>
      <c r="C98" s="292">
        <f t="shared" si="11"/>
        <v>4</v>
      </c>
      <c r="D98" s="292">
        <f t="shared" si="12"/>
        <v>6</v>
      </c>
      <c r="E98" s="292">
        <f t="shared" si="13"/>
        <v>3</v>
      </c>
      <c r="F98" s="180">
        <v>1</v>
      </c>
      <c r="G98" s="180">
        <v>2</v>
      </c>
      <c r="H98" s="292">
        <f t="shared" si="14"/>
        <v>7</v>
      </c>
      <c r="I98" s="180">
        <v>3</v>
      </c>
      <c r="J98" s="180">
        <v>4</v>
      </c>
      <c r="K98" s="82">
        <v>91</v>
      </c>
    </row>
    <row r="99" spans="1:11" ht="18" customHeight="1" thickBot="1" x14ac:dyDescent="0.25">
      <c r="A99" s="289">
        <v>92</v>
      </c>
      <c r="B99" s="294">
        <f t="shared" si="10"/>
        <v>6</v>
      </c>
      <c r="C99" s="294">
        <f t="shared" si="11"/>
        <v>3</v>
      </c>
      <c r="D99" s="294">
        <f t="shared" si="12"/>
        <v>3</v>
      </c>
      <c r="E99" s="294">
        <f t="shared" si="13"/>
        <v>1</v>
      </c>
      <c r="F99" s="295">
        <v>1</v>
      </c>
      <c r="G99" s="295">
        <v>0</v>
      </c>
      <c r="H99" s="210">
        <f t="shared" si="14"/>
        <v>5</v>
      </c>
      <c r="I99" s="295">
        <v>2</v>
      </c>
      <c r="J99" s="295">
        <v>3</v>
      </c>
      <c r="K99" s="83">
        <v>92</v>
      </c>
    </row>
    <row r="100" spans="1:11" ht="18" customHeight="1" thickBot="1" x14ac:dyDescent="0.25">
      <c r="A100" s="41">
        <v>93</v>
      </c>
      <c r="B100" s="292">
        <f t="shared" si="10"/>
        <v>6</v>
      </c>
      <c r="C100" s="292">
        <f t="shared" si="11"/>
        <v>0</v>
      </c>
      <c r="D100" s="292">
        <f t="shared" si="12"/>
        <v>6</v>
      </c>
      <c r="E100" s="292">
        <f t="shared" si="13"/>
        <v>3</v>
      </c>
      <c r="F100" s="180">
        <v>0</v>
      </c>
      <c r="G100" s="180">
        <v>3</v>
      </c>
      <c r="H100" s="292">
        <f t="shared" si="14"/>
        <v>3</v>
      </c>
      <c r="I100" s="180">
        <v>0</v>
      </c>
      <c r="J100" s="180">
        <v>3</v>
      </c>
      <c r="K100" s="82">
        <v>93</v>
      </c>
    </row>
    <row r="101" spans="1:11" ht="18" customHeight="1" thickBot="1" x14ac:dyDescent="0.25">
      <c r="A101" s="42">
        <v>94</v>
      </c>
      <c r="B101" s="210">
        <f t="shared" si="10"/>
        <v>6</v>
      </c>
      <c r="C101" s="210">
        <f t="shared" si="11"/>
        <v>3</v>
      </c>
      <c r="D101" s="210">
        <f t="shared" si="12"/>
        <v>3</v>
      </c>
      <c r="E101" s="210">
        <f t="shared" si="13"/>
        <v>2</v>
      </c>
      <c r="F101" s="181">
        <v>1</v>
      </c>
      <c r="G101" s="181">
        <v>1</v>
      </c>
      <c r="H101" s="210">
        <f t="shared" si="14"/>
        <v>4</v>
      </c>
      <c r="I101" s="181">
        <v>2</v>
      </c>
      <c r="J101" s="181">
        <v>2</v>
      </c>
      <c r="K101" s="83">
        <v>94</v>
      </c>
    </row>
    <row r="102" spans="1:11" ht="18" customHeight="1" thickBot="1" x14ac:dyDescent="0.25">
      <c r="A102" s="41" t="s">
        <v>280</v>
      </c>
      <c r="B102" s="292">
        <f t="shared" si="10"/>
        <v>20</v>
      </c>
      <c r="C102" s="292">
        <f t="shared" si="11"/>
        <v>12</v>
      </c>
      <c r="D102" s="292">
        <f t="shared" si="12"/>
        <v>8</v>
      </c>
      <c r="E102" s="292">
        <f t="shared" si="13"/>
        <v>9</v>
      </c>
      <c r="F102" s="180">
        <v>5</v>
      </c>
      <c r="G102" s="180">
        <v>4</v>
      </c>
      <c r="H102" s="292">
        <f t="shared" si="14"/>
        <v>11</v>
      </c>
      <c r="I102" s="180">
        <v>7</v>
      </c>
      <c r="J102" s="180">
        <v>4</v>
      </c>
      <c r="K102" s="601" t="s">
        <v>280</v>
      </c>
    </row>
    <row r="103" spans="1:11" ht="18" customHeight="1" x14ac:dyDescent="0.2">
      <c r="A103" s="862" t="s">
        <v>74</v>
      </c>
      <c r="B103" s="296">
        <f t="shared" si="10"/>
        <v>2</v>
      </c>
      <c r="C103" s="296">
        <f t="shared" si="11"/>
        <v>0</v>
      </c>
      <c r="D103" s="296">
        <f t="shared" si="12"/>
        <v>2</v>
      </c>
      <c r="E103" s="296">
        <f t="shared" si="13"/>
        <v>2</v>
      </c>
      <c r="F103" s="185">
        <v>0</v>
      </c>
      <c r="G103" s="185">
        <v>2</v>
      </c>
      <c r="H103" s="296">
        <f t="shared" si="14"/>
        <v>0</v>
      </c>
      <c r="I103" s="185">
        <v>0</v>
      </c>
      <c r="J103" s="185">
        <v>0</v>
      </c>
      <c r="K103" s="140" t="s">
        <v>75</v>
      </c>
    </row>
    <row r="104" spans="1:11" s="26" customFormat="1" ht="30" customHeight="1" x14ac:dyDescent="0.2">
      <c r="A104" s="816" t="s">
        <v>47</v>
      </c>
      <c r="B104" s="265">
        <f t="shared" ref="B104:I104" si="15">SUM(B7:B103)</f>
        <v>2385</v>
      </c>
      <c r="C104" s="265">
        <f t="shared" si="15"/>
        <v>660</v>
      </c>
      <c r="D104" s="265">
        <f t="shared" si="15"/>
        <v>1725</v>
      </c>
      <c r="E104" s="265">
        <f t="shared" si="15"/>
        <v>1629</v>
      </c>
      <c r="F104" s="265">
        <f>SUM(F7:F103)</f>
        <v>359</v>
      </c>
      <c r="G104" s="265">
        <f>SUM(G7:G103)</f>
        <v>1270</v>
      </c>
      <c r="H104" s="1193">
        <f t="shared" si="14"/>
        <v>756</v>
      </c>
      <c r="I104" s="265">
        <f t="shared" si="15"/>
        <v>301</v>
      </c>
      <c r="J104" s="265">
        <f>SUM(J7:J103)</f>
        <v>455</v>
      </c>
      <c r="K104" s="811" t="s">
        <v>48</v>
      </c>
    </row>
    <row r="105" spans="1:11" ht="15.75" x14ac:dyDescent="0.3">
      <c r="A105" s="27"/>
      <c r="B105" s="48"/>
      <c r="C105" s="48"/>
      <c r="D105" s="48"/>
      <c r="E105" s="48"/>
      <c r="F105" s="28"/>
      <c r="G105" s="28"/>
      <c r="H105" s="48"/>
      <c r="I105" s="28"/>
      <c r="J105" s="28"/>
      <c r="K105" s="48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J66"/>
  <sheetViews>
    <sheetView view="pageBreakPreview" zoomScaleNormal="100" zoomScaleSheetLayoutView="100" workbookViewId="0">
      <selection activeCell="D61" sqref="D61"/>
    </sheetView>
  </sheetViews>
  <sheetFormatPr defaultRowHeight="15" x14ac:dyDescent="0.25"/>
  <cols>
    <col min="1" max="1" width="21.42578125" style="29" customWidth="1"/>
    <col min="2" max="2" width="10.28515625" style="29" customWidth="1"/>
    <col min="3" max="8" width="9.28515625" style="47" customWidth="1"/>
    <col min="9" max="9" width="7.28515625" style="47" customWidth="1"/>
    <col min="10" max="10" width="21.425781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22.5" customHeight="1" x14ac:dyDescent="0.5">
      <c r="A1" s="1323" t="s">
        <v>1242</v>
      </c>
      <c r="B1" s="1323"/>
      <c r="C1" s="1323"/>
      <c r="D1" s="1323"/>
      <c r="E1" s="1323"/>
      <c r="F1" s="1323"/>
      <c r="G1" s="1323"/>
      <c r="H1" s="1323"/>
      <c r="I1" s="1323"/>
      <c r="J1" s="1323"/>
    </row>
    <row r="2" spans="1:10" ht="33.75" customHeight="1" x14ac:dyDescent="0.25">
      <c r="A2" s="1324" t="s">
        <v>1020</v>
      </c>
      <c r="B2" s="1324"/>
      <c r="C2" s="1324"/>
      <c r="D2" s="1324"/>
      <c r="E2" s="1324"/>
      <c r="F2" s="1324"/>
      <c r="G2" s="1324"/>
      <c r="H2" s="1324"/>
      <c r="I2" s="1324"/>
      <c r="J2" s="1324"/>
    </row>
    <row r="3" spans="1:10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</row>
    <row r="4" spans="1:10" ht="15.75" x14ac:dyDescent="0.25">
      <c r="A4" s="1309" t="s">
        <v>349</v>
      </c>
      <c r="B4" s="1309"/>
      <c r="C4" s="1309"/>
      <c r="D4" s="1309"/>
      <c r="E4" s="1309"/>
      <c r="F4" s="1309"/>
      <c r="G4" s="1309"/>
      <c r="H4" s="1309"/>
      <c r="I4" s="1309"/>
      <c r="J4" s="1309"/>
    </row>
    <row r="5" spans="1:10" ht="15.75" x14ac:dyDescent="0.3">
      <c r="A5" s="1484" t="s">
        <v>1131</v>
      </c>
      <c r="B5" s="1484"/>
      <c r="C5" s="330"/>
      <c r="D5" s="330"/>
      <c r="E5" s="330"/>
      <c r="F5" s="330"/>
      <c r="G5" s="330"/>
      <c r="H5" s="330"/>
      <c r="I5" s="331"/>
      <c r="J5" s="334" t="s">
        <v>1132</v>
      </c>
    </row>
    <row r="6" spans="1:10" ht="25.5" customHeight="1" thickBot="1" x14ac:dyDescent="0.25">
      <c r="A6" s="1425" t="s">
        <v>1021</v>
      </c>
      <c r="B6" s="1425" t="s">
        <v>425</v>
      </c>
      <c r="C6" s="1486" t="s">
        <v>880</v>
      </c>
      <c r="D6" s="1486"/>
      <c r="E6" s="1486"/>
      <c r="F6" s="1486"/>
      <c r="G6" s="1486"/>
      <c r="H6" s="1486"/>
      <c r="I6" s="1487" t="s">
        <v>424</v>
      </c>
      <c r="J6" s="1487" t="s">
        <v>924</v>
      </c>
    </row>
    <row r="7" spans="1:10" ht="25.5" customHeight="1" thickTop="1" thickBot="1" x14ac:dyDescent="0.25">
      <c r="A7" s="1485"/>
      <c r="B7" s="1485"/>
      <c r="C7" s="602" t="s">
        <v>48</v>
      </c>
      <c r="D7" s="602" t="s">
        <v>75</v>
      </c>
      <c r="E7" s="602" t="s">
        <v>872</v>
      </c>
      <c r="F7" s="602" t="s">
        <v>871</v>
      </c>
      <c r="G7" s="602" t="s">
        <v>870</v>
      </c>
      <c r="H7" s="602" t="s">
        <v>869</v>
      </c>
      <c r="I7" s="1488"/>
      <c r="J7" s="1488"/>
    </row>
    <row r="8" spans="1:10" ht="30" customHeight="1" thickTop="1" x14ac:dyDescent="0.2">
      <c r="A8" s="1426"/>
      <c r="B8" s="1426"/>
      <c r="C8" s="610" t="s">
        <v>47</v>
      </c>
      <c r="D8" s="611" t="s">
        <v>74</v>
      </c>
      <c r="E8" s="611" t="s">
        <v>873</v>
      </c>
      <c r="F8" s="611" t="s">
        <v>874</v>
      </c>
      <c r="G8" s="611" t="s">
        <v>875</v>
      </c>
      <c r="H8" s="611" t="s">
        <v>876</v>
      </c>
      <c r="I8" s="1489"/>
      <c r="J8" s="1489"/>
    </row>
    <row r="9" spans="1:10" ht="13.5" thickBot="1" x14ac:dyDescent="0.25">
      <c r="A9" s="1483" t="s">
        <v>63</v>
      </c>
      <c r="B9" s="141" t="s">
        <v>801</v>
      </c>
      <c r="C9" s="949">
        <f>SUM(D9:H9)</f>
        <v>29</v>
      </c>
      <c r="D9" s="255">
        <v>1</v>
      </c>
      <c r="E9" s="255">
        <v>0</v>
      </c>
      <c r="F9" s="255">
        <v>0</v>
      </c>
      <c r="G9" s="255">
        <v>0</v>
      </c>
      <c r="H9" s="255">
        <v>28</v>
      </c>
      <c r="I9" s="62" t="s">
        <v>184</v>
      </c>
      <c r="J9" s="1482" t="s">
        <v>159</v>
      </c>
    </row>
    <row r="10" spans="1:10" ht="18.75" customHeight="1" thickTop="1" thickBot="1" x14ac:dyDescent="0.25">
      <c r="A10" s="1466"/>
      <c r="B10" s="156" t="s">
        <v>802</v>
      </c>
      <c r="C10" s="1053">
        <f t="shared" ref="C10:C65" si="0">SUM(D10:H10)</f>
        <v>2</v>
      </c>
      <c r="D10" s="252">
        <v>0</v>
      </c>
      <c r="E10" s="252">
        <v>0</v>
      </c>
      <c r="F10" s="252">
        <v>0</v>
      </c>
      <c r="G10" s="252">
        <v>0</v>
      </c>
      <c r="H10" s="252">
        <v>2</v>
      </c>
      <c r="I10" s="60" t="s">
        <v>446</v>
      </c>
      <c r="J10" s="1467"/>
    </row>
    <row r="11" spans="1:10" ht="14.25" thickTop="1" thickBot="1" x14ac:dyDescent="0.25">
      <c r="A11" s="1466"/>
      <c r="B11" s="605" t="s">
        <v>47</v>
      </c>
      <c r="C11" s="266">
        <f t="shared" si="0"/>
        <v>31</v>
      </c>
      <c r="D11" s="266">
        <f t="shared" ref="D11:G11" si="1">D9+D10</f>
        <v>1</v>
      </c>
      <c r="E11" s="266">
        <f t="shared" si="1"/>
        <v>0</v>
      </c>
      <c r="F11" s="266">
        <f t="shared" si="1"/>
        <v>0</v>
      </c>
      <c r="G11" s="266">
        <f t="shared" si="1"/>
        <v>0</v>
      </c>
      <c r="H11" s="266">
        <f>H9+H10</f>
        <v>30</v>
      </c>
      <c r="I11" s="86" t="s">
        <v>48</v>
      </c>
      <c r="J11" s="1467"/>
    </row>
    <row r="12" spans="1:10" ht="14.25" thickTop="1" thickBot="1" x14ac:dyDescent="0.25">
      <c r="A12" s="1478" t="s">
        <v>65</v>
      </c>
      <c r="B12" s="157" t="s">
        <v>801</v>
      </c>
      <c r="C12" s="258">
        <f t="shared" si="0"/>
        <v>21</v>
      </c>
      <c r="D12" s="250">
        <v>0</v>
      </c>
      <c r="E12" s="250">
        <v>0</v>
      </c>
      <c r="F12" s="250">
        <v>0</v>
      </c>
      <c r="G12" s="250">
        <v>2</v>
      </c>
      <c r="H12" s="250">
        <v>19</v>
      </c>
      <c r="I12" s="61" t="s">
        <v>184</v>
      </c>
      <c r="J12" s="1470" t="s">
        <v>160</v>
      </c>
    </row>
    <row r="13" spans="1:10" ht="14.25" thickTop="1" thickBot="1" x14ac:dyDescent="0.25">
      <c r="A13" s="1478"/>
      <c r="B13" s="157" t="s">
        <v>802</v>
      </c>
      <c r="C13" s="258">
        <f t="shared" si="0"/>
        <v>4</v>
      </c>
      <c r="D13" s="250">
        <v>0</v>
      </c>
      <c r="E13" s="250">
        <v>0</v>
      </c>
      <c r="F13" s="250">
        <v>1</v>
      </c>
      <c r="G13" s="250">
        <v>0</v>
      </c>
      <c r="H13" s="250">
        <v>3</v>
      </c>
      <c r="I13" s="61" t="s">
        <v>446</v>
      </c>
      <c r="J13" s="1470"/>
    </row>
    <row r="14" spans="1:10" ht="14.25" thickTop="1" thickBot="1" x14ac:dyDescent="0.25">
      <c r="A14" s="1478"/>
      <c r="B14" s="606" t="s">
        <v>47</v>
      </c>
      <c r="C14" s="225">
        <f t="shared" si="0"/>
        <v>25</v>
      </c>
      <c r="D14" s="225">
        <f t="shared" ref="D14:G14" si="2">D12+D13</f>
        <v>0</v>
      </c>
      <c r="E14" s="225">
        <f t="shared" si="2"/>
        <v>0</v>
      </c>
      <c r="F14" s="225">
        <f t="shared" si="2"/>
        <v>1</v>
      </c>
      <c r="G14" s="225">
        <f t="shared" si="2"/>
        <v>2</v>
      </c>
      <c r="H14" s="225">
        <f>H12+H13</f>
        <v>22</v>
      </c>
      <c r="I14" s="87" t="s">
        <v>48</v>
      </c>
      <c r="J14" s="1470"/>
    </row>
    <row r="15" spans="1:10" ht="14.25" thickTop="1" thickBot="1" x14ac:dyDescent="0.25">
      <c r="A15" s="1466" t="s">
        <v>67</v>
      </c>
      <c r="B15" s="156" t="s">
        <v>801</v>
      </c>
      <c r="C15" s="1053">
        <f t="shared" si="0"/>
        <v>10</v>
      </c>
      <c r="D15" s="252">
        <v>0</v>
      </c>
      <c r="E15" s="252">
        <v>0</v>
      </c>
      <c r="F15" s="252">
        <v>1</v>
      </c>
      <c r="G15" s="252">
        <v>4</v>
      </c>
      <c r="H15" s="252">
        <v>5</v>
      </c>
      <c r="I15" s="62" t="s">
        <v>184</v>
      </c>
      <c r="J15" s="1467" t="s">
        <v>161</v>
      </c>
    </row>
    <row r="16" spans="1:10" ht="14.25" thickTop="1" thickBot="1" x14ac:dyDescent="0.25">
      <c r="A16" s="1466"/>
      <c r="B16" s="156" t="s">
        <v>802</v>
      </c>
      <c r="C16" s="1053">
        <f t="shared" si="0"/>
        <v>2</v>
      </c>
      <c r="D16" s="252">
        <v>0</v>
      </c>
      <c r="E16" s="252">
        <v>0</v>
      </c>
      <c r="F16" s="252">
        <v>0</v>
      </c>
      <c r="G16" s="252">
        <v>1</v>
      </c>
      <c r="H16" s="252">
        <v>1</v>
      </c>
      <c r="I16" s="60" t="s">
        <v>446</v>
      </c>
      <c r="J16" s="1467"/>
    </row>
    <row r="17" spans="1:10" ht="14.25" thickTop="1" thickBot="1" x14ac:dyDescent="0.25">
      <c r="A17" s="1466"/>
      <c r="B17" s="605" t="s">
        <v>47</v>
      </c>
      <c r="C17" s="266">
        <f t="shared" si="0"/>
        <v>12</v>
      </c>
      <c r="D17" s="266">
        <f t="shared" ref="D17:G17" si="3">D15+D16</f>
        <v>0</v>
      </c>
      <c r="E17" s="266">
        <f t="shared" si="3"/>
        <v>0</v>
      </c>
      <c r="F17" s="266">
        <f t="shared" si="3"/>
        <v>1</v>
      </c>
      <c r="G17" s="266">
        <f t="shared" si="3"/>
        <v>5</v>
      </c>
      <c r="H17" s="266">
        <f>H15+H16</f>
        <v>6</v>
      </c>
      <c r="I17" s="86" t="s">
        <v>48</v>
      </c>
      <c r="J17" s="1467"/>
    </row>
    <row r="18" spans="1:10" ht="14.25" thickTop="1" thickBot="1" x14ac:dyDescent="0.25">
      <c r="A18" s="1478" t="s">
        <v>69</v>
      </c>
      <c r="B18" s="157" t="s">
        <v>801</v>
      </c>
      <c r="C18" s="258">
        <f t="shared" si="0"/>
        <v>13</v>
      </c>
      <c r="D18" s="250">
        <v>0</v>
      </c>
      <c r="E18" s="250">
        <v>0</v>
      </c>
      <c r="F18" s="250">
        <v>0</v>
      </c>
      <c r="G18" s="250">
        <v>6</v>
      </c>
      <c r="H18" s="250">
        <v>7</v>
      </c>
      <c r="I18" s="61" t="s">
        <v>184</v>
      </c>
      <c r="J18" s="1470" t="s">
        <v>162</v>
      </c>
    </row>
    <row r="19" spans="1:10" ht="14.25" thickTop="1" thickBot="1" x14ac:dyDescent="0.25">
      <c r="A19" s="1478"/>
      <c r="B19" s="157" t="s">
        <v>802</v>
      </c>
      <c r="C19" s="258">
        <f t="shared" si="0"/>
        <v>2</v>
      </c>
      <c r="D19" s="250">
        <v>0</v>
      </c>
      <c r="E19" s="250">
        <v>0</v>
      </c>
      <c r="F19" s="250">
        <v>0</v>
      </c>
      <c r="G19" s="250">
        <v>0</v>
      </c>
      <c r="H19" s="250">
        <v>2</v>
      </c>
      <c r="I19" s="61" t="s">
        <v>446</v>
      </c>
      <c r="J19" s="1470"/>
    </row>
    <row r="20" spans="1:10" ht="14.25" thickTop="1" thickBot="1" x14ac:dyDescent="0.25">
      <c r="A20" s="1478"/>
      <c r="B20" s="606" t="s">
        <v>47</v>
      </c>
      <c r="C20" s="225">
        <f t="shared" si="0"/>
        <v>15</v>
      </c>
      <c r="D20" s="225">
        <f t="shared" ref="D20:G20" si="4">D18+D19</f>
        <v>0</v>
      </c>
      <c r="E20" s="225">
        <f t="shared" si="4"/>
        <v>0</v>
      </c>
      <c r="F20" s="225">
        <f t="shared" si="4"/>
        <v>0</v>
      </c>
      <c r="G20" s="225">
        <f t="shared" si="4"/>
        <v>6</v>
      </c>
      <c r="H20" s="225">
        <f>H18+H19</f>
        <v>9</v>
      </c>
      <c r="I20" s="87" t="s">
        <v>48</v>
      </c>
      <c r="J20" s="1470"/>
    </row>
    <row r="21" spans="1:10" ht="14.25" thickTop="1" thickBot="1" x14ac:dyDescent="0.25">
      <c r="A21" s="1466" t="s">
        <v>71</v>
      </c>
      <c r="B21" s="156" t="s">
        <v>801</v>
      </c>
      <c r="C21" s="1053">
        <f t="shared" si="0"/>
        <v>8</v>
      </c>
      <c r="D21" s="252">
        <v>0</v>
      </c>
      <c r="E21" s="252">
        <v>0</v>
      </c>
      <c r="F21" s="252">
        <v>1</v>
      </c>
      <c r="G21" s="252">
        <v>5</v>
      </c>
      <c r="H21" s="252">
        <v>2</v>
      </c>
      <c r="I21" s="62" t="s">
        <v>184</v>
      </c>
      <c r="J21" s="1467" t="s">
        <v>163</v>
      </c>
    </row>
    <row r="22" spans="1:10" ht="14.25" thickTop="1" thickBot="1" x14ac:dyDescent="0.25">
      <c r="A22" s="1466"/>
      <c r="B22" s="156" t="s">
        <v>802</v>
      </c>
      <c r="C22" s="1053">
        <f t="shared" si="0"/>
        <v>6</v>
      </c>
      <c r="D22" s="252">
        <v>0</v>
      </c>
      <c r="E22" s="252">
        <v>0</v>
      </c>
      <c r="F22" s="252">
        <v>0</v>
      </c>
      <c r="G22" s="252">
        <v>4</v>
      </c>
      <c r="H22" s="252">
        <v>2</v>
      </c>
      <c r="I22" s="60" t="s">
        <v>446</v>
      </c>
      <c r="J22" s="1467"/>
    </row>
    <row r="23" spans="1:10" ht="14.25" thickTop="1" thickBot="1" x14ac:dyDescent="0.25">
      <c r="A23" s="1466"/>
      <c r="B23" s="605" t="s">
        <v>47</v>
      </c>
      <c r="C23" s="266">
        <f t="shared" si="0"/>
        <v>14</v>
      </c>
      <c r="D23" s="266">
        <f t="shared" ref="D23:G23" si="5">D21+D22</f>
        <v>0</v>
      </c>
      <c r="E23" s="266">
        <f t="shared" si="5"/>
        <v>0</v>
      </c>
      <c r="F23" s="266">
        <f t="shared" si="5"/>
        <v>1</v>
      </c>
      <c r="G23" s="266">
        <f t="shared" si="5"/>
        <v>9</v>
      </c>
      <c r="H23" s="266">
        <f>H21+H22</f>
        <v>4</v>
      </c>
      <c r="I23" s="86" t="s">
        <v>48</v>
      </c>
      <c r="J23" s="1467"/>
    </row>
    <row r="24" spans="1:10" ht="14.25" thickTop="1" thickBot="1" x14ac:dyDescent="0.25">
      <c r="A24" s="1478" t="s">
        <v>73</v>
      </c>
      <c r="B24" s="157" t="s">
        <v>801</v>
      </c>
      <c r="C24" s="258">
        <f t="shared" si="0"/>
        <v>14</v>
      </c>
      <c r="D24" s="250">
        <v>0</v>
      </c>
      <c r="E24" s="250">
        <v>0</v>
      </c>
      <c r="F24" s="250">
        <v>2</v>
      </c>
      <c r="G24" s="250">
        <v>5</v>
      </c>
      <c r="H24" s="250">
        <v>7</v>
      </c>
      <c r="I24" s="61" t="s">
        <v>184</v>
      </c>
      <c r="J24" s="1470" t="s">
        <v>164</v>
      </c>
    </row>
    <row r="25" spans="1:10" ht="14.25" thickTop="1" thickBot="1" x14ac:dyDescent="0.25">
      <c r="A25" s="1478"/>
      <c r="B25" s="157" t="s">
        <v>802</v>
      </c>
      <c r="C25" s="258">
        <f t="shared" si="0"/>
        <v>12</v>
      </c>
      <c r="D25" s="250">
        <v>0</v>
      </c>
      <c r="E25" s="250">
        <v>0</v>
      </c>
      <c r="F25" s="250">
        <v>0</v>
      </c>
      <c r="G25" s="250">
        <v>9</v>
      </c>
      <c r="H25" s="250">
        <v>3</v>
      </c>
      <c r="I25" s="61" t="s">
        <v>446</v>
      </c>
      <c r="J25" s="1470"/>
    </row>
    <row r="26" spans="1:10" ht="14.25" thickTop="1" thickBot="1" x14ac:dyDescent="0.25">
      <c r="A26" s="1478"/>
      <c r="B26" s="606" t="s">
        <v>47</v>
      </c>
      <c r="C26" s="225">
        <f t="shared" si="0"/>
        <v>26</v>
      </c>
      <c r="D26" s="225">
        <f t="shared" ref="D26:G26" si="6">D24+D25</f>
        <v>0</v>
      </c>
      <c r="E26" s="225">
        <f t="shared" si="6"/>
        <v>0</v>
      </c>
      <c r="F26" s="225">
        <f t="shared" si="6"/>
        <v>2</v>
      </c>
      <c r="G26" s="225">
        <f t="shared" si="6"/>
        <v>14</v>
      </c>
      <c r="H26" s="225">
        <f>H24+H25</f>
        <v>10</v>
      </c>
      <c r="I26" s="87" t="s">
        <v>48</v>
      </c>
      <c r="J26" s="1470"/>
    </row>
    <row r="27" spans="1:10" ht="14.25" thickTop="1" thickBot="1" x14ac:dyDescent="0.25">
      <c r="A27" s="1466" t="s">
        <v>200</v>
      </c>
      <c r="B27" s="156" t="s">
        <v>801</v>
      </c>
      <c r="C27" s="1053">
        <f t="shared" si="0"/>
        <v>17</v>
      </c>
      <c r="D27" s="252">
        <v>0</v>
      </c>
      <c r="E27" s="252">
        <v>0</v>
      </c>
      <c r="F27" s="252">
        <v>2</v>
      </c>
      <c r="G27" s="252">
        <v>12</v>
      </c>
      <c r="H27" s="252">
        <v>3</v>
      </c>
      <c r="I27" s="62" t="s">
        <v>184</v>
      </c>
      <c r="J27" s="1467" t="s">
        <v>166</v>
      </c>
    </row>
    <row r="28" spans="1:10" ht="14.25" thickTop="1" thickBot="1" x14ac:dyDescent="0.25">
      <c r="A28" s="1466"/>
      <c r="B28" s="156" t="s">
        <v>802</v>
      </c>
      <c r="C28" s="1053">
        <f t="shared" si="0"/>
        <v>10</v>
      </c>
      <c r="D28" s="252">
        <v>0</v>
      </c>
      <c r="E28" s="252">
        <v>0</v>
      </c>
      <c r="F28" s="252">
        <v>1</v>
      </c>
      <c r="G28" s="252">
        <v>8</v>
      </c>
      <c r="H28" s="252">
        <v>1</v>
      </c>
      <c r="I28" s="60" t="s">
        <v>446</v>
      </c>
      <c r="J28" s="1467"/>
    </row>
    <row r="29" spans="1:10" ht="14.25" thickTop="1" thickBot="1" x14ac:dyDescent="0.25">
      <c r="A29" s="1466"/>
      <c r="B29" s="605" t="s">
        <v>47</v>
      </c>
      <c r="C29" s="266">
        <f t="shared" si="0"/>
        <v>27</v>
      </c>
      <c r="D29" s="266">
        <f t="shared" ref="D29:G29" si="7">D27+D28</f>
        <v>0</v>
      </c>
      <c r="E29" s="266">
        <f t="shared" si="7"/>
        <v>0</v>
      </c>
      <c r="F29" s="266">
        <f t="shared" si="7"/>
        <v>3</v>
      </c>
      <c r="G29" s="266">
        <f t="shared" si="7"/>
        <v>20</v>
      </c>
      <c r="H29" s="266">
        <f>H27+H28</f>
        <v>4</v>
      </c>
      <c r="I29" s="86" t="s">
        <v>48</v>
      </c>
      <c r="J29" s="1467"/>
    </row>
    <row r="30" spans="1:10" ht="14.25" thickTop="1" thickBot="1" x14ac:dyDescent="0.25">
      <c r="A30" s="1478" t="s">
        <v>877</v>
      </c>
      <c r="B30" s="157" t="s">
        <v>801</v>
      </c>
      <c r="C30" s="258">
        <f t="shared" si="0"/>
        <v>29</v>
      </c>
      <c r="D30" s="250">
        <v>0</v>
      </c>
      <c r="E30" s="250">
        <v>1</v>
      </c>
      <c r="F30" s="250">
        <v>4</v>
      </c>
      <c r="G30" s="250">
        <v>21</v>
      </c>
      <c r="H30" s="250">
        <v>3</v>
      </c>
      <c r="I30" s="61" t="s">
        <v>184</v>
      </c>
      <c r="J30" s="1470" t="s">
        <v>168</v>
      </c>
    </row>
    <row r="31" spans="1:10" ht="14.25" thickTop="1" thickBot="1" x14ac:dyDescent="0.25">
      <c r="A31" s="1478"/>
      <c r="B31" s="157" t="s">
        <v>802</v>
      </c>
      <c r="C31" s="258">
        <f t="shared" si="0"/>
        <v>15</v>
      </c>
      <c r="D31" s="250">
        <v>0</v>
      </c>
      <c r="E31" s="250">
        <v>0</v>
      </c>
      <c r="F31" s="250">
        <v>2</v>
      </c>
      <c r="G31" s="250">
        <v>11</v>
      </c>
      <c r="H31" s="250">
        <v>2</v>
      </c>
      <c r="I31" s="61" t="s">
        <v>446</v>
      </c>
      <c r="J31" s="1470"/>
    </row>
    <row r="32" spans="1:10" ht="14.25" thickTop="1" thickBot="1" x14ac:dyDescent="0.25">
      <c r="A32" s="1478"/>
      <c r="B32" s="606" t="s">
        <v>47</v>
      </c>
      <c r="C32" s="225">
        <f t="shared" si="0"/>
        <v>44</v>
      </c>
      <c r="D32" s="225">
        <v>0</v>
      </c>
      <c r="E32" s="225">
        <f t="shared" ref="E32:G32" si="8">E30+E31</f>
        <v>1</v>
      </c>
      <c r="F32" s="225">
        <f t="shared" si="8"/>
        <v>6</v>
      </c>
      <c r="G32" s="225">
        <f t="shared" si="8"/>
        <v>32</v>
      </c>
      <c r="H32" s="225">
        <f>H30+H31</f>
        <v>5</v>
      </c>
      <c r="I32" s="87" t="s">
        <v>48</v>
      </c>
      <c r="J32" s="1470"/>
    </row>
    <row r="33" spans="1:10" ht="14.25" thickTop="1" thickBot="1" x14ac:dyDescent="0.25">
      <c r="A33" s="1466" t="s">
        <v>878</v>
      </c>
      <c r="B33" s="156" t="s">
        <v>801</v>
      </c>
      <c r="C33" s="1053">
        <f t="shared" si="0"/>
        <v>35</v>
      </c>
      <c r="D33" s="252">
        <v>1</v>
      </c>
      <c r="E33" s="252">
        <v>0</v>
      </c>
      <c r="F33" s="252">
        <v>4</v>
      </c>
      <c r="G33" s="252">
        <v>28</v>
      </c>
      <c r="H33" s="252">
        <v>2</v>
      </c>
      <c r="I33" s="62" t="s">
        <v>184</v>
      </c>
      <c r="J33" s="1467" t="s">
        <v>170</v>
      </c>
    </row>
    <row r="34" spans="1:10" ht="14.25" thickTop="1" thickBot="1" x14ac:dyDescent="0.25">
      <c r="A34" s="1466"/>
      <c r="B34" s="156" t="s">
        <v>802</v>
      </c>
      <c r="C34" s="1053">
        <f t="shared" si="0"/>
        <v>18</v>
      </c>
      <c r="D34" s="252">
        <v>0</v>
      </c>
      <c r="E34" s="252">
        <v>2</v>
      </c>
      <c r="F34" s="252">
        <v>4</v>
      </c>
      <c r="G34" s="252">
        <v>11</v>
      </c>
      <c r="H34" s="252">
        <v>1</v>
      </c>
      <c r="I34" s="60" t="s">
        <v>446</v>
      </c>
      <c r="J34" s="1467"/>
    </row>
    <row r="35" spans="1:10" ht="14.25" thickTop="1" thickBot="1" x14ac:dyDescent="0.25">
      <c r="A35" s="1466"/>
      <c r="B35" s="605" t="s">
        <v>47</v>
      </c>
      <c r="C35" s="266">
        <f t="shared" si="0"/>
        <v>53</v>
      </c>
      <c r="D35" s="266">
        <f t="shared" ref="D35:G35" si="9">D33+D34</f>
        <v>1</v>
      </c>
      <c r="E35" s="266">
        <f t="shared" si="9"/>
        <v>2</v>
      </c>
      <c r="F35" s="266">
        <f t="shared" si="9"/>
        <v>8</v>
      </c>
      <c r="G35" s="266">
        <f t="shared" si="9"/>
        <v>39</v>
      </c>
      <c r="H35" s="266">
        <f>H33+H34</f>
        <v>3</v>
      </c>
      <c r="I35" s="86" t="s">
        <v>48</v>
      </c>
      <c r="J35" s="1467"/>
    </row>
    <row r="36" spans="1:10" ht="14.25" thickTop="1" thickBot="1" x14ac:dyDescent="0.25">
      <c r="A36" s="1478" t="s">
        <v>879</v>
      </c>
      <c r="B36" s="157" t="s">
        <v>801</v>
      </c>
      <c r="C36" s="258">
        <f t="shared" si="0"/>
        <v>36</v>
      </c>
      <c r="D36" s="250">
        <v>0</v>
      </c>
      <c r="E36" s="250">
        <v>0</v>
      </c>
      <c r="F36" s="250">
        <v>2</v>
      </c>
      <c r="G36" s="250">
        <v>33</v>
      </c>
      <c r="H36" s="258">
        <v>1</v>
      </c>
      <c r="I36" s="61" t="s">
        <v>184</v>
      </c>
      <c r="J36" s="1470" t="s">
        <v>172</v>
      </c>
    </row>
    <row r="37" spans="1:10" ht="14.25" thickTop="1" thickBot="1" x14ac:dyDescent="0.25">
      <c r="A37" s="1478"/>
      <c r="B37" s="157" t="s">
        <v>802</v>
      </c>
      <c r="C37" s="258">
        <f t="shared" si="0"/>
        <v>28</v>
      </c>
      <c r="D37" s="250">
        <v>0</v>
      </c>
      <c r="E37" s="250">
        <v>6</v>
      </c>
      <c r="F37" s="250">
        <v>1</v>
      </c>
      <c r="G37" s="250">
        <v>20</v>
      </c>
      <c r="H37" s="258">
        <v>1</v>
      </c>
      <c r="I37" s="61" t="s">
        <v>446</v>
      </c>
      <c r="J37" s="1470"/>
    </row>
    <row r="38" spans="1:10" ht="14.25" thickTop="1" thickBot="1" x14ac:dyDescent="0.25">
      <c r="A38" s="1478"/>
      <c r="B38" s="606" t="s">
        <v>47</v>
      </c>
      <c r="C38" s="225">
        <f t="shared" si="0"/>
        <v>64</v>
      </c>
      <c r="D38" s="225">
        <f t="shared" ref="D38:G38" si="10">D36+D37</f>
        <v>0</v>
      </c>
      <c r="E38" s="225">
        <f t="shared" si="10"/>
        <v>6</v>
      </c>
      <c r="F38" s="225">
        <f t="shared" si="10"/>
        <v>3</v>
      </c>
      <c r="G38" s="225">
        <f t="shared" si="10"/>
        <v>53</v>
      </c>
      <c r="H38" s="225">
        <f>H36+H37</f>
        <v>2</v>
      </c>
      <c r="I38" s="87" t="s">
        <v>48</v>
      </c>
      <c r="J38" s="1470"/>
    </row>
    <row r="39" spans="1:10" ht="14.25" thickTop="1" thickBot="1" x14ac:dyDescent="0.25">
      <c r="A39" s="1466" t="s">
        <v>288</v>
      </c>
      <c r="B39" s="156" t="s">
        <v>801</v>
      </c>
      <c r="C39" s="1053">
        <f t="shared" si="0"/>
        <v>35</v>
      </c>
      <c r="D39" s="252">
        <v>0</v>
      </c>
      <c r="E39" s="252">
        <v>0</v>
      </c>
      <c r="F39" s="252">
        <v>2</v>
      </c>
      <c r="G39" s="252">
        <v>33</v>
      </c>
      <c r="H39" s="252">
        <v>0</v>
      </c>
      <c r="I39" s="62" t="s">
        <v>184</v>
      </c>
      <c r="J39" s="1467" t="s">
        <v>288</v>
      </c>
    </row>
    <row r="40" spans="1:10" ht="14.25" thickTop="1" thickBot="1" x14ac:dyDescent="0.25">
      <c r="A40" s="1466"/>
      <c r="B40" s="156" t="s">
        <v>802</v>
      </c>
      <c r="C40" s="1053">
        <f t="shared" si="0"/>
        <v>23</v>
      </c>
      <c r="D40" s="252">
        <v>0</v>
      </c>
      <c r="E40" s="252">
        <v>3</v>
      </c>
      <c r="F40" s="252">
        <v>3</v>
      </c>
      <c r="G40" s="252">
        <v>16</v>
      </c>
      <c r="H40" s="252">
        <v>1</v>
      </c>
      <c r="I40" s="60" t="s">
        <v>446</v>
      </c>
      <c r="J40" s="1467"/>
    </row>
    <row r="41" spans="1:10" ht="14.25" thickTop="1" thickBot="1" x14ac:dyDescent="0.25">
      <c r="A41" s="1466"/>
      <c r="B41" s="605" t="s">
        <v>47</v>
      </c>
      <c r="C41" s="266">
        <f t="shared" si="0"/>
        <v>58</v>
      </c>
      <c r="D41" s="266">
        <f t="shared" ref="D41:G41" si="11">D39+D40</f>
        <v>0</v>
      </c>
      <c r="E41" s="266">
        <f t="shared" si="11"/>
        <v>3</v>
      </c>
      <c r="F41" s="266">
        <f t="shared" si="11"/>
        <v>5</v>
      </c>
      <c r="G41" s="266">
        <f t="shared" si="11"/>
        <v>49</v>
      </c>
      <c r="H41" s="266">
        <f>H39+H40</f>
        <v>1</v>
      </c>
      <c r="I41" s="86" t="s">
        <v>48</v>
      </c>
      <c r="J41" s="1467"/>
    </row>
    <row r="42" spans="1:10" ht="14.25" thickTop="1" thickBot="1" x14ac:dyDescent="0.25">
      <c r="A42" s="1478" t="s">
        <v>289</v>
      </c>
      <c r="B42" s="157" t="s">
        <v>801</v>
      </c>
      <c r="C42" s="258">
        <f t="shared" si="0"/>
        <v>33</v>
      </c>
      <c r="D42" s="250">
        <v>0</v>
      </c>
      <c r="E42" s="250">
        <v>0</v>
      </c>
      <c r="F42" s="250">
        <v>0</v>
      </c>
      <c r="G42" s="250">
        <v>32</v>
      </c>
      <c r="H42" s="250">
        <v>1</v>
      </c>
      <c r="I42" s="61" t="s">
        <v>184</v>
      </c>
      <c r="J42" s="1470" t="s">
        <v>289</v>
      </c>
    </row>
    <row r="43" spans="1:10" ht="14.25" thickTop="1" thickBot="1" x14ac:dyDescent="0.25">
      <c r="A43" s="1478"/>
      <c r="B43" s="157" t="s">
        <v>802</v>
      </c>
      <c r="C43" s="258">
        <f t="shared" si="0"/>
        <v>26</v>
      </c>
      <c r="D43" s="250">
        <v>0</v>
      </c>
      <c r="E43" s="250">
        <v>9</v>
      </c>
      <c r="F43" s="250">
        <v>1</v>
      </c>
      <c r="G43" s="250">
        <v>16</v>
      </c>
      <c r="H43" s="250">
        <v>0</v>
      </c>
      <c r="I43" s="61" t="s">
        <v>446</v>
      </c>
      <c r="J43" s="1470"/>
    </row>
    <row r="44" spans="1:10" ht="14.25" thickTop="1" thickBot="1" x14ac:dyDescent="0.25">
      <c r="A44" s="1478"/>
      <c r="B44" s="606" t="s">
        <v>47</v>
      </c>
      <c r="C44" s="225">
        <f t="shared" si="0"/>
        <v>59</v>
      </c>
      <c r="D44" s="225">
        <f t="shared" ref="D44:G44" si="12">D42+D43</f>
        <v>0</v>
      </c>
      <c r="E44" s="225">
        <f t="shared" si="12"/>
        <v>9</v>
      </c>
      <c r="F44" s="225">
        <f t="shared" si="12"/>
        <v>1</v>
      </c>
      <c r="G44" s="225">
        <f t="shared" si="12"/>
        <v>48</v>
      </c>
      <c r="H44" s="225">
        <f>H42+H43</f>
        <v>1</v>
      </c>
      <c r="I44" s="87" t="s">
        <v>48</v>
      </c>
      <c r="J44" s="1470"/>
    </row>
    <row r="45" spans="1:10" ht="14.25" thickTop="1" thickBot="1" x14ac:dyDescent="0.25">
      <c r="A45" s="1466" t="s">
        <v>290</v>
      </c>
      <c r="B45" s="156" t="s">
        <v>801</v>
      </c>
      <c r="C45" s="1053">
        <f t="shared" si="0"/>
        <v>43</v>
      </c>
      <c r="D45" s="252">
        <v>0</v>
      </c>
      <c r="E45" s="252">
        <v>1</v>
      </c>
      <c r="F45" s="252">
        <v>2</v>
      </c>
      <c r="G45" s="252">
        <v>40</v>
      </c>
      <c r="H45" s="252">
        <v>0</v>
      </c>
      <c r="I45" s="62" t="s">
        <v>184</v>
      </c>
      <c r="J45" s="1467" t="s">
        <v>290</v>
      </c>
    </row>
    <row r="46" spans="1:10" ht="14.25" thickTop="1" thickBot="1" x14ac:dyDescent="0.25">
      <c r="A46" s="1466"/>
      <c r="B46" s="156" t="s">
        <v>802</v>
      </c>
      <c r="C46" s="1053">
        <f t="shared" si="0"/>
        <v>45</v>
      </c>
      <c r="D46" s="252">
        <v>0</v>
      </c>
      <c r="E46" s="252">
        <v>22</v>
      </c>
      <c r="F46" s="252">
        <v>0</v>
      </c>
      <c r="G46" s="252">
        <v>23</v>
      </c>
      <c r="H46" s="252">
        <v>0</v>
      </c>
      <c r="I46" s="60" t="s">
        <v>446</v>
      </c>
      <c r="J46" s="1467"/>
    </row>
    <row r="47" spans="1:10" ht="14.25" thickTop="1" thickBot="1" x14ac:dyDescent="0.25">
      <c r="A47" s="1466"/>
      <c r="B47" s="605" t="s">
        <v>47</v>
      </c>
      <c r="C47" s="266">
        <f t="shared" si="0"/>
        <v>88</v>
      </c>
      <c r="D47" s="266">
        <f t="shared" ref="D47:G47" si="13">D45+D46</f>
        <v>0</v>
      </c>
      <c r="E47" s="266">
        <f t="shared" si="13"/>
        <v>23</v>
      </c>
      <c r="F47" s="266">
        <f t="shared" si="13"/>
        <v>2</v>
      </c>
      <c r="G47" s="266">
        <f t="shared" si="13"/>
        <v>63</v>
      </c>
      <c r="H47" s="266">
        <f>H45+H46</f>
        <v>0</v>
      </c>
      <c r="I47" s="86" t="s">
        <v>48</v>
      </c>
      <c r="J47" s="1467"/>
    </row>
    <row r="48" spans="1:10" ht="14.25" thickTop="1" thickBot="1" x14ac:dyDescent="0.25">
      <c r="A48" s="1478" t="s">
        <v>291</v>
      </c>
      <c r="B48" s="157" t="s">
        <v>801</v>
      </c>
      <c r="C48" s="258">
        <f t="shared" si="0"/>
        <v>40</v>
      </c>
      <c r="D48" s="250">
        <v>1</v>
      </c>
      <c r="E48" s="250">
        <v>0</v>
      </c>
      <c r="F48" s="250">
        <v>0</v>
      </c>
      <c r="G48" s="250">
        <v>38</v>
      </c>
      <c r="H48" s="250">
        <v>1</v>
      </c>
      <c r="I48" s="61" t="s">
        <v>184</v>
      </c>
      <c r="J48" s="1470" t="s">
        <v>291</v>
      </c>
    </row>
    <row r="49" spans="1:10" ht="14.25" thickTop="1" thickBot="1" x14ac:dyDescent="0.25">
      <c r="A49" s="1478"/>
      <c r="B49" s="157" t="s">
        <v>802</v>
      </c>
      <c r="C49" s="258">
        <f t="shared" si="0"/>
        <v>36</v>
      </c>
      <c r="D49" s="250">
        <v>2</v>
      </c>
      <c r="E49" s="250">
        <v>20</v>
      </c>
      <c r="F49" s="250">
        <v>3</v>
      </c>
      <c r="G49" s="250">
        <v>11</v>
      </c>
      <c r="H49" s="250">
        <v>0</v>
      </c>
      <c r="I49" s="61" t="s">
        <v>446</v>
      </c>
      <c r="J49" s="1470"/>
    </row>
    <row r="50" spans="1:10" ht="13.5" thickTop="1" x14ac:dyDescent="0.2">
      <c r="A50" s="1479"/>
      <c r="B50" s="551" t="s">
        <v>47</v>
      </c>
      <c r="C50" s="226">
        <f t="shared" si="0"/>
        <v>76</v>
      </c>
      <c r="D50" s="226">
        <f t="shared" ref="D50:G50" si="14">D48+D49</f>
        <v>3</v>
      </c>
      <c r="E50" s="226">
        <f t="shared" si="14"/>
        <v>20</v>
      </c>
      <c r="F50" s="226">
        <f t="shared" si="14"/>
        <v>3</v>
      </c>
      <c r="G50" s="226">
        <f t="shared" si="14"/>
        <v>49</v>
      </c>
      <c r="H50" s="226">
        <f>H48+H49</f>
        <v>1</v>
      </c>
      <c r="I50" s="1075" t="s">
        <v>48</v>
      </c>
      <c r="J50" s="1480"/>
    </row>
    <row r="51" spans="1:10" ht="13.5" thickBot="1" x14ac:dyDescent="0.25">
      <c r="A51" s="1481" t="s">
        <v>292</v>
      </c>
      <c r="B51" s="143" t="s">
        <v>801</v>
      </c>
      <c r="C51" s="1054">
        <f t="shared" si="0"/>
        <v>33</v>
      </c>
      <c r="D51" s="248">
        <v>0</v>
      </c>
      <c r="E51" s="248">
        <v>1</v>
      </c>
      <c r="F51" s="248">
        <v>1</v>
      </c>
      <c r="G51" s="248">
        <v>31</v>
      </c>
      <c r="H51" s="255">
        <v>0</v>
      </c>
      <c r="I51" s="62" t="s">
        <v>184</v>
      </c>
      <c r="J51" s="1482" t="s">
        <v>292</v>
      </c>
    </row>
    <row r="52" spans="1:10" ht="14.25" thickTop="1" thickBot="1" x14ac:dyDescent="0.25">
      <c r="A52" s="1466"/>
      <c r="B52" s="156" t="s">
        <v>802</v>
      </c>
      <c r="C52" s="1053">
        <f t="shared" si="0"/>
        <v>18</v>
      </c>
      <c r="D52" s="252">
        <v>0</v>
      </c>
      <c r="E52" s="252">
        <v>8</v>
      </c>
      <c r="F52" s="252">
        <v>2</v>
      </c>
      <c r="G52" s="252">
        <v>8</v>
      </c>
      <c r="H52" s="252">
        <v>0</v>
      </c>
      <c r="I52" s="60" t="s">
        <v>446</v>
      </c>
      <c r="J52" s="1467"/>
    </row>
    <row r="53" spans="1:10" ht="14.25" thickTop="1" thickBot="1" x14ac:dyDescent="0.25">
      <c r="A53" s="1466"/>
      <c r="B53" s="605" t="s">
        <v>47</v>
      </c>
      <c r="C53" s="266">
        <f t="shared" si="0"/>
        <v>51</v>
      </c>
      <c r="D53" s="266">
        <f t="shared" ref="D53:G53" si="15">D51+D52</f>
        <v>0</v>
      </c>
      <c r="E53" s="266">
        <f t="shared" si="15"/>
        <v>9</v>
      </c>
      <c r="F53" s="266">
        <f t="shared" si="15"/>
        <v>3</v>
      </c>
      <c r="G53" s="266">
        <f t="shared" si="15"/>
        <v>39</v>
      </c>
      <c r="H53" s="266">
        <f>H51+H52</f>
        <v>0</v>
      </c>
      <c r="I53" s="86" t="s">
        <v>48</v>
      </c>
      <c r="J53" s="1467"/>
    </row>
    <row r="54" spans="1:10" ht="14.25" thickTop="1" thickBot="1" x14ac:dyDescent="0.25">
      <c r="A54" s="1478" t="s">
        <v>293</v>
      </c>
      <c r="B54" s="157" t="s">
        <v>801</v>
      </c>
      <c r="C54" s="258">
        <f t="shared" si="0"/>
        <v>16</v>
      </c>
      <c r="D54" s="250">
        <v>0</v>
      </c>
      <c r="E54" s="250">
        <v>0</v>
      </c>
      <c r="F54" s="250">
        <v>0</v>
      </c>
      <c r="G54" s="250">
        <v>16</v>
      </c>
      <c r="H54" s="250">
        <v>0</v>
      </c>
      <c r="I54" s="61" t="s">
        <v>184</v>
      </c>
      <c r="J54" s="1470" t="s">
        <v>293</v>
      </c>
    </row>
    <row r="55" spans="1:10" ht="14.25" thickTop="1" thickBot="1" x14ac:dyDescent="0.25">
      <c r="A55" s="1478"/>
      <c r="B55" s="157" t="s">
        <v>802</v>
      </c>
      <c r="C55" s="258">
        <f t="shared" si="0"/>
        <v>9</v>
      </c>
      <c r="D55" s="250">
        <v>1</v>
      </c>
      <c r="E55" s="250">
        <v>2</v>
      </c>
      <c r="F55" s="250">
        <v>1</v>
      </c>
      <c r="G55" s="250">
        <v>5</v>
      </c>
      <c r="H55" s="250">
        <v>0</v>
      </c>
      <c r="I55" s="61" t="s">
        <v>446</v>
      </c>
      <c r="J55" s="1470"/>
    </row>
    <row r="56" spans="1:10" ht="14.25" thickTop="1" thickBot="1" x14ac:dyDescent="0.25">
      <c r="A56" s="1478"/>
      <c r="B56" s="606" t="s">
        <v>47</v>
      </c>
      <c r="C56" s="225">
        <f t="shared" si="0"/>
        <v>25</v>
      </c>
      <c r="D56" s="225">
        <f t="shared" ref="D56:G56" si="16">D54+D55</f>
        <v>1</v>
      </c>
      <c r="E56" s="225">
        <f t="shared" si="16"/>
        <v>2</v>
      </c>
      <c r="F56" s="225">
        <f t="shared" si="16"/>
        <v>1</v>
      </c>
      <c r="G56" s="225">
        <f t="shared" si="16"/>
        <v>21</v>
      </c>
      <c r="H56" s="225">
        <f>H54+H55</f>
        <v>0</v>
      </c>
      <c r="I56" s="87" t="s">
        <v>48</v>
      </c>
      <c r="J56" s="1470"/>
    </row>
    <row r="57" spans="1:10" ht="14.25" thickTop="1" thickBot="1" x14ac:dyDescent="0.25">
      <c r="A57" s="1466" t="s">
        <v>280</v>
      </c>
      <c r="B57" s="156" t="s">
        <v>801</v>
      </c>
      <c r="C57" s="1053">
        <f t="shared" si="0"/>
        <v>4</v>
      </c>
      <c r="D57" s="252">
        <v>1</v>
      </c>
      <c r="E57" s="252">
        <v>0</v>
      </c>
      <c r="F57" s="252">
        <v>0</v>
      </c>
      <c r="G57" s="252">
        <v>3</v>
      </c>
      <c r="H57" s="252">
        <v>0</v>
      </c>
      <c r="I57" s="62" t="s">
        <v>184</v>
      </c>
      <c r="J57" s="1467" t="s">
        <v>280</v>
      </c>
    </row>
    <row r="58" spans="1:10" ht="14.25" thickTop="1" thickBot="1" x14ac:dyDescent="0.25">
      <c r="A58" s="1466"/>
      <c r="B58" s="156" t="s">
        <v>802</v>
      </c>
      <c r="C58" s="1053">
        <f t="shared" si="0"/>
        <v>7</v>
      </c>
      <c r="D58" s="252">
        <v>0</v>
      </c>
      <c r="E58" s="252">
        <v>3</v>
      </c>
      <c r="F58" s="252">
        <v>0</v>
      </c>
      <c r="G58" s="252">
        <v>4</v>
      </c>
      <c r="H58" s="252">
        <v>0</v>
      </c>
      <c r="I58" s="60" t="s">
        <v>446</v>
      </c>
      <c r="J58" s="1467"/>
    </row>
    <row r="59" spans="1:10" ht="14.25" thickTop="1" thickBot="1" x14ac:dyDescent="0.25">
      <c r="A59" s="1466"/>
      <c r="B59" s="605" t="s">
        <v>47</v>
      </c>
      <c r="C59" s="266">
        <f t="shared" si="0"/>
        <v>11</v>
      </c>
      <c r="D59" s="266">
        <f t="shared" ref="D59:G59" si="17">D57+D58</f>
        <v>1</v>
      </c>
      <c r="E59" s="266">
        <f t="shared" si="17"/>
        <v>3</v>
      </c>
      <c r="F59" s="266">
        <f t="shared" si="17"/>
        <v>0</v>
      </c>
      <c r="G59" s="266">
        <f t="shared" si="17"/>
        <v>7</v>
      </c>
      <c r="H59" s="266">
        <f>H57+H58</f>
        <v>0</v>
      </c>
      <c r="I59" s="86" t="s">
        <v>48</v>
      </c>
      <c r="J59" s="1467"/>
    </row>
    <row r="60" spans="1:10" ht="14.25" thickTop="1" thickBot="1" x14ac:dyDescent="0.25">
      <c r="A60" s="1468" t="s">
        <v>74</v>
      </c>
      <c r="B60" s="157" t="s">
        <v>801</v>
      </c>
      <c r="C60" s="258">
        <f t="shared" si="0"/>
        <v>0</v>
      </c>
      <c r="D60" s="250">
        <v>0</v>
      </c>
      <c r="E60" s="250">
        <v>0</v>
      </c>
      <c r="F60" s="250">
        <v>0</v>
      </c>
      <c r="G60" s="250">
        <v>0</v>
      </c>
      <c r="H60" s="250">
        <v>0</v>
      </c>
      <c r="I60" s="61" t="s">
        <v>184</v>
      </c>
      <c r="J60" s="1470" t="s">
        <v>75</v>
      </c>
    </row>
    <row r="61" spans="1:10" ht="14.25" thickTop="1" thickBot="1" x14ac:dyDescent="0.25">
      <c r="A61" s="1468"/>
      <c r="B61" s="157" t="s">
        <v>802</v>
      </c>
      <c r="C61" s="258">
        <f t="shared" si="0"/>
        <v>0</v>
      </c>
      <c r="D61" s="250">
        <v>0</v>
      </c>
      <c r="E61" s="250">
        <v>0</v>
      </c>
      <c r="F61" s="250">
        <v>0</v>
      </c>
      <c r="G61" s="250">
        <v>0</v>
      </c>
      <c r="H61" s="250">
        <v>0</v>
      </c>
      <c r="I61" s="61" t="s">
        <v>446</v>
      </c>
      <c r="J61" s="1470"/>
    </row>
    <row r="62" spans="1:10" ht="13.5" thickTop="1" x14ac:dyDescent="0.2">
      <c r="A62" s="1469"/>
      <c r="B62" s="607" t="s">
        <v>47</v>
      </c>
      <c r="C62" s="268">
        <f t="shared" si="0"/>
        <v>0</v>
      </c>
      <c r="D62" s="268">
        <f t="shared" ref="D62:G62" si="18">D60+D61</f>
        <v>0</v>
      </c>
      <c r="E62" s="268">
        <f t="shared" si="18"/>
        <v>0</v>
      </c>
      <c r="F62" s="268">
        <f t="shared" si="18"/>
        <v>0</v>
      </c>
      <c r="G62" s="268">
        <f t="shared" si="18"/>
        <v>0</v>
      </c>
      <c r="H62" s="268">
        <f>H60+H61</f>
        <v>0</v>
      </c>
      <c r="I62" s="603" t="s">
        <v>48</v>
      </c>
      <c r="J62" s="1471"/>
    </row>
    <row r="63" spans="1:10" ht="18" customHeight="1" thickBot="1" x14ac:dyDescent="0.25">
      <c r="A63" s="1472" t="s">
        <v>47</v>
      </c>
      <c r="B63" s="573" t="s">
        <v>801</v>
      </c>
      <c r="C63" s="214">
        <f t="shared" si="0"/>
        <v>416</v>
      </c>
      <c r="D63" s="214">
        <f t="shared" ref="D63:G63" si="19">D9+D12+D15+D18+D21+D24+D27+D30+D33+D36+D39+D42+D45+D48+D51+D54+D57+D60</f>
        <v>4</v>
      </c>
      <c r="E63" s="214">
        <f t="shared" si="19"/>
        <v>3</v>
      </c>
      <c r="F63" s="214">
        <f t="shared" si="19"/>
        <v>21</v>
      </c>
      <c r="G63" s="214">
        <f t="shared" si="19"/>
        <v>309</v>
      </c>
      <c r="H63" s="214">
        <f>H9+H12+H15+H18+H21+H24+H27+H30+H33+H36+H39+H42+H45+H48+H51+H54+H57+H60</f>
        <v>79</v>
      </c>
      <c r="I63" s="604" t="s">
        <v>184</v>
      </c>
      <c r="J63" s="1475" t="s">
        <v>48</v>
      </c>
    </row>
    <row r="64" spans="1:10" ht="18" customHeight="1" thickTop="1" thickBot="1" x14ac:dyDescent="0.25">
      <c r="A64" s="1473" t="s">
        <v>294</v>
      </c>
      <c r="B64" s="608" t="s">
        <v>802</v>
      </c>
      <c r="C64" s="214">
        <f t="shared" si="0"/>
        <v>263</v>
      </c>
      <c r="D64" s="214">
        <f t="shared" ref="D64:G64" si="20">D10+D13+D16+D19+D22+D25+D28+D31+D34+D37+D40+D43+D46+D49+D52+D55+D58+D61</f>
        <v>3</v>
      </c>
      <c r="E64" s="214">
        <f t="shared" si="20"/>
        <v>75</v>
      </c>
      <c r="F64" s="214">
        <f t="shared" si="20"/>
        <v>19</v>
      </c>
      <c r="G64" s="214">
        <f t="shared" si="20"/>
        <v>147</v>
      </c>
      <c r="H64" s="214">
        <f t="shared" ref="H64" si="21">H10+H13+H16+H19+H22+H25+H28+H31+H34+H37+H40+H43+H46+H49+H52+H55+H58+H61</f>
        <v>19</v>
      </c>
      <c r="I64" s="86" t="s">
        <v>446</v>
      </c>
      <c r="J64" s="1476" t="s">
        <v>48</v>
      </c>
    </row>
    <row r="65" spans="1:10" ht="18" customHeight="1" thickTop="1" x14ac:dyDescent="0.2">
      <c r="A65" s="1474"/>
      <c r="B65" s="609" t="s">
        <v>47</v>
      </c>
      <c r="C65" s="434">
        <f t="shared" si="0"/>
        <v>679</v>
      </c>
      <c r="D65" s="434">
        <f>D11+D14+D17+D20+D23+D26+D29+D32+D35+D38+D41+D44+D47+D50+D53+D56+D59+D62</f>
        <v>7</v>
      </c>
      <c r="E65" s="434">
        <f t="shared" ref="E65:G65" si="22">E11+E14+E17+E20+E23+E26+E29+E32+E35+E38+E41+E44+E47+E50+E53+E56+E59+E62</f>
        <v>78</v>
      </c>
      <c r="F65" s="434">
        <f t="shared" si="22"/>
        <v>40</v>
      </c>
      <c r="G65" s="434">
        <f t="shared" si="22"/>
        <v>456</v>
      </c>
      <c r="H65" s="434">
        <f t="shared" ref="H65" si="23">H11+H14+H17+H20+H23+H26+H29+H32+H35+H38+H41+H44+H47+H50+H53+H56+H59+H62</f>
        <v>98</v>
      </c>
      <c r="I65" s="552" t="s">
        <v>48</v>
      </c>
      <c r="J65" s="1477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J66"/>
  <sheetViews>
    <sheetView view="pageBreakPreview" topLeftCell="A22" zoomScaleNormal="100" zoomScaleSheetLayoutView="100" workbookViewId="0">
      <selection activeCell="C68" sqref="C68"/>
    </sheetView>
  </sheetViews>
  <sheetFormatPr defaultRowHeight="15" x14ac:dyDescent="0.2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 x14ac:dyDescent="0.5">
      <c r="A1" s="1323" t="s">
        <v>1242</v>
      </c>
      <c r="B1" s="1323"/>
      <c r="C1" s="1323"/>
      <c r="D1" s="1323"/>
      <c r="E1" s="1323"/>
      <c r="F1" s="1323"/>
      <c r="G1" s="1323"/>
      <c r="H1" s="1323"/>
      <c r="I1" s="1323"/>
      <c r="J1" s="1323"/>
    </row>
    <row r="2" spans="1:10" ht="33.75" customHeight="1" x14ac:dyDescent="0.25">
      <c r="A2" s="1324" t="s">
        <v>1022</v>
      </c>
      <c r="B2" s="1324"/>
      <c r="C2" s="1324"/>
      <c r="D2" s="1324"/>
      <c r="E2" s="1324"/>
      <c r="F2" s="1324"/>
      <c r="G2" s="1324"/>
      <c r="H2" s="1324"/>
      <c r="I2" s="1324"/>
      <c r="J2" s="1324"/>
    </row>
    <row r="3" spans="1:10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</row>
    <row r="4" spans="1:10" ht="15.75" x14ac:dyDescent="0.25">
      <c r="A4" s="1309" t="s">
        <v>378</v>
      </c>
      <c r="B4" s="1309"/>
      <c r="C4" s="1309"/>
      <c r="D4" s="1309"/>
      <c r="E4" s="1309"/>
      <c r="F4" s="1309"/>
      <c r="G4" s="1309"/>
      <c r="H4" s="1309"/>
      <c r="I4" s="1309"/>
      <c r="J4" s="1309"/>
    </row>
    <row r="5" spans="1:10" ht="15.75" x14ac:dyDescent="0.3">
      <c r="A5" s="1484" t="s">
        <v>1135</v>
      </c>
      <c r="B5" s="1484"/>
      <c r="C5" s="330"/>
      <c r="D5" s="330"/>
      <c r="E5" s="330"/>
      <c r="F5" s="330"/>
      <c r="G5" s="330"/>
      <c r="H5" s="330"/>
      <c r="I5" s="331"/>
      <c r="J5" s="329" t="s">
        <v>1136</v>
      </c>
    </row>
    <row r="6" spans="1:10" ht="25.5" customHeight="1" thickBot="1" x14ac:dyDescent="0.25">
      <c r="A6" s="1425" t="s">
        <v>1021</v>
      </c>
      <c r="B6" s="1425" t="s">
        <v>425</v>
      </c>
      <c r="C6" s="1486" t="s">
        <v>880</v>
      </c>
      <c r="D6" s="1486"/>
      <c r="E6" s="1486"/>
      <c r="F6" s="1486"/>
      <c r="G6" s="1486"/>
      <c r="H6" s="1486"/>
      <c r="I6" s="1487" t="s">
        <v>424</v>
      </c>
      <c r="J6" s="1487" t="s">
        <v>924</v>
      </c>
    </row>
    <row r="7" spans="1:10" ht="25.5" customHeight="1" thickTop="1" thickBot="1" x14ac:dyDescent="0.25">
      <c r="A7" s="1485"/>
      <c r="B7" s="1485"/>
      <c r="C7" s="602" t="s">
        <v>48</v>
      </c>
      <c r="D7" s="602" t="s">
        <v>75</v>
      </c>
      <c r="E7" s="602" t="s">
        <v>872</v>
      </c>
      <c r="F7" s="602" t="s">
        <v>871</v>
      </c>
      <c r="G7" s="602" t="s">
        <v>870</v>
      </c>
      <c r="H7" s="602" t="s">
        <v>869</v>
      </c>
      <c r="I7" s="1488"/>
      <c r="J7" s="1488"/>
    </row>
    <row r="8" spans="1:10" ht="29.25" customHeight="1" thickTop="1" x14ac:dyDescent="0.2">
      <c r="A8" s="1426"/>
      <c r="B8" s="1426"/>
      <c r="C8" s="610" t="s">
        <v>47</v>
      </c>
      <c r="D8" s="611" t="s">
        <v>74</v>
      </c>
      <c r="E8" s="611" t="s">
        <v>873</v>
      </c>
      <c r="F8" s="611" t="s">
        <v>874</v>
      </c>
      <c r="G8" s="611" t="s">
        <v>875</v>
      </c>
      <c r="H8" s="611" t="s">
        <v>876</v>
      </c>
      <c r="I8" s="1489"/>
      <c r="J8" s="1489"/>
    </row>
    <row r="9" spans="1:10" ht="13.5" thickBot="1" x14ac:dyDescent="0.25">
      <c r="A9" s="1483" t="s">
        <v>63</v>
      </c>
      <c r="B9" s="141" t="s">
        <v>801</v>
      </c>
      <c r="C9" s="257">
        <f>SUM(D9:H9)</f>
        <v>16</v>
      </c>
      <c r="D9" s="255">
        <v>2</v>
      </c>
      <c r="E9" s="255">
        <v>0</v>
      </c>
      <c r="F9" s="255">
        <v>0</v>
      </c>
      <c r="G9" s="255">
        <v>1</v>
      </c>
      <c r="H9" s="255">
        <v>13</v>
      </c>
      <c r="I9" s="62" t="s">
        <v>184</v>
      </c>
      <c r="J9" s="1482" t="s">
        <v>159</v>
      </c>
    </row>
    <row r="10" spans="1:10" ht="14.25" thickTop="1" thickBot="1" x14ac:dyDescent="0.25">
      <c r="A10" s="1466"/>
      <c r="B10" s="156" t="s">
        <v>802</v>
      </c>
      <c r="C10" s="257">
        <f t="shared" ref="C10:C65" si="0">SUM(D10:H10)</f>
        <v>5</v>
      </c>
      <c r="D10" s="255">
        <v>0</v>
      </c>
      <c r="E10" s="255">
        <v>0</v>
      </c>
      <c r="F10" s="255">
        <v>0</v>
      </c>
      <c r="G10" s="255">
        <v>0</v>
      </c>
      <c r="H10" s="255">
        <v>5</v>
      </c>
      <c r="I10" s="60" t="s">
        <v>446</v>
      </c>
      <c r="J10" s="1467"/>
    </row>
    <row r="11" spans="1:10" ht="14.25" thickTop="1" thickBot="1" x14ac:dyDescent="0.25">
      <c r="A11" s="1466"/>
      <c r="B11" s="605" t="s">
        <v>47</v>
      </c>
      <c r="C11" s="257">
        <f t="shared" si="0"/>
        <v>21</v>
      </c>
      <c r="D11" s="949">
        <f t="shared" ref="D11:G11" si="1">D9+D10</f>
        <v>2</v>
      </c>
      <c r="E11" s="949">
        <f t="shared" si="1"/>
        <v>0</v>
      </c>
      <c r="F11" s="949">
        <f t="shared" si="1"/>
        <v>0</v>
      </c>
      <c r="G11" s="949">
        <f t="shared" si="1"/>
        <v>1</v>
      </c>
      <c r="H11" s="949">
        <f>H9+H10</f>
        <v>18</v>
      </c>
      <c r="I11" s="86" t="s">
        <v>48</v>
      </c>
      <c r="J11" s="1467"/>
    </row>
    <row r="12" spans="1:10" ht="14.25" thickTop="1" thickBot="1" x14ac:dyDescent="0.25">
      <c r="A12" s="1478" t="s">
        <v>65</v>
      </c>
      <c r="B12" s="752" t="s">
        <v>801</v>
      </c>
      <c r="C12" s="297">
        <f t="shared" si="0"/>
        <v>59</v>
      </c>
      <c r="D12" s="718">
        <v>5</v>
      </c>
      <c r="E12" s="718">
        <v>0</v>
      </c>
      <c r="F12" s="718">
        <v>0</v>
      </c>
      <c r="G12" s="718">
        <v>9</v>
      </c>
      <c r="H12" s="718">
        <v>45</v>
      </c>
      <c r="I12" s="61" t="s">
        <v>184</v>
      </c>
      <c r="J12" s="1470" t="s">
        <v>160</v>
      </c>
    </row>
    <row r="13" spans="1:10" ht="14.25" thickTop="1" thickBot="1" x14ac:dyDescent="0.25">
      <c r="A13" s="1478"/>
      <c r="B13" s="752" t="s">
        <v>802</v>
      </c>
      <c r="C13" s="297">
        <f t="shared" si="0"/>
        <v>7</v>
      </c>
      <c r="D13" s="718">
        <v>0</v>
      </c>
      <c r="E13" s="718">
        <v>0</v>
      </c>
      <c r="F13" s="718">
        <v>0</v>
      </c>
      <c r="G13" s="718">
        <v>2</v>
      </c>
      <c r="H13" s="718">
        <v>5</v>
      </c>
      <c r="I13" s="61" t="s">
        <v>446</v>
      </c>
      <c r="J13" s="1470"/>
    </row>
    <row r="14" spans="1:10" ht="14.25" thickTop="1" thickBot="1" x14ac:dyDescent="0.25">
      <c r="A14" s="1478"/>
      <c r="B14" s="606" t="s">
        <v>47</v>
      </c>
      <c r="C14" s="297">
        <f t="shared" si="0"/>
        <v>66</v>
      </c>
      <c r="D14" s="950">
        <f t="shared" ref="D14:G14" si="2">D12+D13</f>
        <v>5</v>
      </c>
      <c r="E14" s="950">
        <f t="shared" si="2"/>
        <v>0</v>
      </c>
      <c r="F14" s="950">
        <f t="shared" si="2"/>
        <v>0</v>
      </c>
      <c r="G14" s="950">
        <f t="shared" si="2"/>
        <v>11</v>
      </c>
      <c r="H14" s="950">
        <f>H12+H13</f>
        <v>50</v>
      </c>
      <c r="I14" s="87" t="s">
        <v>48</v>
      </c>
      <c r="J14" s="1470"/>
    </row>
    <row r="15" spans="1:10" ht="14.25" thickTop="1" thickBot="1" x14ac:dyDescent="0.25">
      <c r="A15" s="1466" t="s">
        <v>67</v>
      </c>
      <c r="B15" s="156" t="s">
        <v>801</v>
      </c>
      <c r="C15" s="257">
        <f t="shared" si="0"/>
        <v>105</v>
      </c>
      <c r="D15" s="255">
        <v>11</v>
      </c>
      <c r="E15" s="255">
        <v>0</v>
      </c>
      <c r="F15" s="255">
        <v>0</v>
      </c>
      <c r="G15" s="255">
        <v>36</v>
      </c>
      <c r="H15" s="255">
        <v>58</v>
      </c>
      <c r="I15" s="62" t="s">
        <v>184</v>
      </c>
      <c r="J15" s="1467" t="s">
        <v>161</v>
      </c>
    </row>
    <row r="16" spans="1:10" ht="14.25" thickTop="1" thickBot="1" x14ac:dyDescent="0.25">
      <c r="A16" s="1466"/>
      <c r="B16" s="156" t="s">
        <v>802</v>
      </c>
      <c r="C16" s="257">
        <f t="shared" si="0"/>
        <v>12</v>
      </c>
      <c r="D16" s="255">
        <v>0</v>
      </c>
      <c r="E16" s="255">
        <v>0</v>
      </c>
      <c r="F16" s="255">
        <v>0</v>
      </c>
      <c r="G16" s="255">
        <v>5</v>
      </c>
      <c r="H16" s="255">
        <v>7</v>
      </c>
      <c r="I16" s="60" t="s">
        <v>446</v>
      </c>
      <c r="J16" s="1467"/>
    </row>
    <row r="17" spans="1:10" ht="14.25" thickTop="1" thickBot="1" x14ac:dyDescent="0.25">
      <c r="A17" s="1466"/>
      <c r="B17" s="605" t="s">
        <v>47</v>
      </c>
      <c r="C17" s="257">
        <f t="shared" si="0"/>
        <v>117</v>
      </c>
      <c r="D17" s="949">
        <f t="shared" ref="D17:G17" si="3">D15+D16</f>
        <v>11</v>
      </c>
      <c r="E17" s="949">
        <f t="shared" si="3"/>
        <v>0</v>
      </c>
      <c r="F17" s="949">
        <f t="shared" si="3"/>
        <v>0</v>
      </c>
      <c r="G17" s="949">
        <f t="shared" si="3"/>
        <v>41</v>
      </c>
      <c r="H17" s="949">
        <f>H15+H16</f>
        <v>65</v>
      </c>
      <c r="I17" s="86" t="s">
        <v>48</v>
      </c>
      <c r="J17" s="1467"/>
    </row>
    <row r="18" spans="1:10" ht="14.25" thickTop="1" thickBot="1" x14ac:dyDescent="0.25">
      <c r="A18" s="1478" t="s">
        <v>69</v>
      </c>
      <c r="B18" s="752" t="s">
        <v>801</v>
      </c>
      <c r="C18" s="297">
        <f t="shared" si="0"/>
        <v>133</v>
      </c>
      <c r="D18" s="718">
        <v>9</v>
      </c>
      <c r="E18" s="718">
        <v>0</v>
      </c>
      <c r="F18" s="718">
        <v>0</v>
      </c>
      <c r="G18" s="718">
        <v>77</v>
      </c>
      <c r="H18" s="718">
        <v>47</v>
      </c>
      <c r="I18" s="61" t="s">
        <v>184</v>
      </c>
      <c r="J18" s="1470" t="s">
        <v>162</v>
      </c>
    </row>
    <row r="19" spans="1:10" ht="14.25" thickTop="1" thickBot="1" x14ac:dyDescent="0.25">
      <c r="A19" s="1478"/>
      <c r="B19" s="752" t="s">
        <v>802</v>
      </c>
      <c r="C19" s="297">
        <f t="shared" si="0"/>
        <v>15</v>
      </c>
      <c r="D19" s="718">
        <v>0</v>
      </c>
      <c r="E19" s="718">
        <v>0</v>
      </c>
      <c r="F19" s="718">
        <v>1</v>
      </c>
      <c r="G19" s="718">
        <v>7</v>
      </c>
      <c r="H19" s="718">
        <v>7</v>
      </c>
      <c r="I19" s="61" t="s">
        <v>446</v>
      </c>
      <c r="J19" s="1470"/>
    </row>
    <row r="20" spans="1:10" ht="14.25" thickTop="1" thickBot="1" x14ac:dyDescent="0.25">
      <c r="A20" s="1478"/>
      <c r="B20" s="606" t="s">
        <v>47</v>
      </c>
      <c r="C20" s="297">
        <f t="shared" si="0"/>
        <v>148</v>
      </c>
      <c r="D20" s="950">
        <f t="shared" ref="D20:G20" si="4">D18+D19</f>
        <v>9</v>
      </c>
      <c r="E20" s="950">
        <f t="shared" si="4"/>
        <v>0</v>
      </c>
      <c r="F20" s="950">
        <f t="shared" si="4"/>
        <v>1</v>
      </c>
      <c r="G20" s="950">
        <f t="shared" si="4"/>
        <v>84</v>
      </c>
      <c r="H20" s="950">
        <f>H18+H19</f>
        <v>54</v>
      </c>
      <c r="I20" s="87" t="s">
        <v>48</v>
      </c>
      <c r="J20" s="1470"/>
    </row>
    <row r="21" spans="1:10" ht="14.25" thickTop="1" thickBot="1" x14ac:dyDescent="0.25">
      <c r="A21" s="1466" t="s">
        <v>71</v>
      </c>
      <c r="B21" s="156" t="s">
        <v>801</v>
      </c>
      <c r="C21" s="257">
        <f t="shared" si="0"/>
        <v>119</v>
      </c>
      <c r="D21" s="255">
        <v>7</v>
      </c>
      <c r="E21" s="255">
        <v>0</v>
      </c>
      <c r="F21" s="255">
        <v>0</v>
      </c>
      <c r="G21" s="255">
        <v>73</v>
      </c>
      <c r="H21" s="255">
        <v>39</v>
      </c>
      <c r="I21" s="62" t="s">
        <v>184</v>
      </c>
      <c r="J21" s="1467" t="s">
        <v>163</v>
      </c>
    </row>
    <row r="22" spans="1:10" ht="14.25" thickTop="1" thickBot="1" x14ac:dyDescent="0.25">
      <c r="A22" s="1466"/>
      <c r="B22" s="156" t="s">
        <v>802</v>
      </c>
      <c r="C22" s="257">
        <f t="shared" si="0"/>
        <v>12</v>
      </c>
      <c r="D22" s="255">
        <v>1</v>
      </c>
      <c r="E22" s="255">
        <v>0</v>
      </c>
      <c r="F22" s="255">
        <v>0</v>
      </c>
      <c r="G22" s="255">
        <v>9</v>
      </c>
      <c r="H22" s="255">
        <v>2</v>
      </c>
      <c r="I22" s="60" t="s">
        <v>446</v>
      </c>
      <c r="J22" s="1467"/>
    </row>
    <row r="23" spans="1:10" ht="14.25" thickTop="1" thickBot="1" x14ac:dyDescent="0.25">
      <c r="A23" s="1466"/>
      <c r="B23" s="605" t="s">
        <v>47</v>
      </c>
      <c r="C23" s="257">
        <f t="shared" si="0"/>
        <v>131</v>
      </c>
      <c r="D23" s="949">
        <f t="shared" ref="D23:G23" si="5">D21+D22</f>
        <v>8</v>
      </c>
      <c r="E23" s="949">
        <f t="shared" si="5"/>
        <v>0</v>
      </c>
      <c r="F23" s="949">
        <f t="shared" si="5"/>
        <v>0</v>
      </c>
      <c r="G23" s="949">
        <f t="shared" si="5"/>
        <v>82</v>
      </c>
      <c r="H23" s="949">
        <f>H21+H22</f>
        <v>41</v>
      </c>
      <c r="I23" s="86" t="s">
        <v>48</v>
      </c>
      <c r="J23" s="1467"/>
    </row>
    <row r="24" spans="1:10" ht="14.25" thickTop="1" thickBot="1" x14ac:dyDescent="0.25">
      <c r="A24" s="1478" t="s">
        <v>73</v>
      </c>
      <c r="B24" s="752" t="s">
        <v>801</v>
      </c>
      <c r="C24" s="297">
        <f t="shared" si="0"/>
        <v>132</v>
      </c>
      <c r="D24" s="718">
        <v>5</v>
      </c>
      <c r="E24" s="718">
        <v>0</v>
      </c>
      <c r="F24" s="718">
        <v>1</v>
      </c>
      <c r="G24" s="718">
        <v>89</v>
      </c>
      <c r="H24" s="718">
        <v>37</v>
      </c>
      <c r="I24" s="61" t="s">
        <v>184</v>
      </c>
      <c r="J24" s="1470" t="s">
        <v>164</v>
      </c>
    </row>
    <row r="25" spans="1:10" ht="14.25" thickTop="1" thickBot="1" x14ac:dyDescent="0.25">
      <c r="A25" s="1478"/>
      <c r="B25" s="752" t="s">
        <v>802</v>
      </c>
      <c r="C25" s="297">
        <f t="shared" si="0"/>
        <v>7</v>
      </c>
      <c r="D25" s="718">
        <v>0</v>
      </c>
      <c r="E25" s="718">
        <v>0</v>
      </c>
      <c r="F25" s="718">
        <v>0</v>
      </c>
      <c r="G25" s="718">
        <v>6</v>
      </c>
      <c r="H25" s="718">
        <v>1</v>
      </c>
      <c r="I25" s="61" t="s">
        <v>446</v>
      </c>
      <c r="J25" s="1470"/>
    </row>
    <row r="26" spans="1:10" ht="14.25" thickTop="1" thickBot="1" x14ac:dyDescent="0.25">
      <c r="A26" s="1478"/>
      <c r="B26" s="606" t="s">
        <v>47</v>
      </c>
      <c r="C26" s="297">
        <f t="shared" si="0"/>
        <v>139</v>
      </c>
      <c r="D26" s="950">
        <f t="shared" ref="D26:G26" si="6">D24+D25</f>
        <v>5</v>
      </c>
      <c r="E26" s="950">
        <f t="shared" si="6"/>
        <v>0</v>
      </c>
      <c r="F26" s="950">
        <f t="shared" si="6"/>
        <v>1</v>
      </c>
      <c r="G26" s="950">
        <f t="shared" si="6"/>
        <v>95</v>
      </c>
      <c r="H26" s="950">
        <f>H24+H25</f>
        <v>38</v>
      </c>
      <c r="I26" s="87" t="s">
        <v>48</v>
      </c>
      <c r="J26" s="1470"/>
    </row>
    <row r="27" spans="1:10" ht="14.25" thickTop="1" thickBot="1" x14ac:dyDescent="0.25">
      <c r="A27" s="1466" t="s">
        <v>200</v>
      </c>
      <c r="B27" s="156" t="s">
        <v>801</v>
      </c>
      <c r="C27" s="257">
        <f t="shared" si="0"/>
        <v>122</v>
      </c>
      <c r="D27" s="255">
        <v>5</v>
      </c>
      <c r="E27" s="255">
        <v>0</v>
      </c>
      <c r="F27" s="255">
        <v>0</v>
      </c>
      <c r="G27" s="255">
        <v>88</v>
      </c>
      <c r="H27" s="255">
        <v>29</v>
      </c>
      <c r="I27" s="62" t="s">
        <v>184</v>
      </c>
      <c r="J27" s="1467" t="s">
        <v>166</v>
      </c>
    </row>
    <row r="28" spans="1:10" ht="14.25" thickTop="1" thickBot="1" x14ac:dyDescent="0.25">
      <c r="A28" s="1466"/>
      <c r="B28" s="156" t="s">
        <v>802</v>
      </c>
      <c r="C28" s="257">
        <f t="shared" si="0"/>
        <v>13</v>
      </c>
      <c r="D28" s="255">
        <v>0</v>
      </c>
      <c r="E28" s="255">
        <v>0</v>
      </c>
      <c r="F28" s="255">
        <v>1</v>
      </c>
      <c r="G28" s="255">
        <v>11</v>
      </c>
      <c r="H28" s="255">
        <v>1</v>
      </c>
      <c r="I28" s="60" t="s">
        <v>446</v>
      </c>
      <c r="J28" s="1467"/>
    </row>
    <row r="29" spans="1:10" ht="14.25" thickTop="1" thickBot="1" x14ac:dyDescent="0.25">
      <c r="A29" s="1466"/>
      <c r="B29" s="605" t="s">
        <v>47</v>
      </c>
      <c r="C29" s="257">
        <f t="shared" si="0"/>
        <v>135</v>
      </c>
      <c r="D29" s="949">
        <f t="shared" ref="D29:G29" si="7">D27+D28</f>
        <v>5</v>
      </c>
      <c r="E29" s="949">
        <f t="shared" si="7"/>
        <v>0</v>
      </c>
      <c r="F29" s="949">
        <f t="shared" si="7"/>
        <v>1</v>
      </c>
      <c r="G29" s="949">
        <f t="shared" si="7"/>
        <v>99</v>
      </c>
      <c r="H29" s="949">
        <f>H27+H28</f>
        <v>30</v>
      </c>
      <c r="I29" s="86" t="s">
        <v>48</v>
      </c>
      <c r="J29" s="1467"/>
    </row>
    <row r="30" spans="1:10" ht="14.25" thickTop="1" thickBot="1" x14ac:dyDescent="0.25">
      <c r="A30" s="1478" t="s">
        <v>877</v>
      </c>
      <c r="B30" s="752" t="s">
        <v>801</v>
      </c>
      <c r="C30" s="297">
        <f t="shared" si="0"/>
        <v>99</v>
      </c>
      <c r="D30" s="718">
        <v>4</v>
      </c>
      <c r="E30" s="718">
        <v>0</v>
      </c>
      <c r="F30" s="718">
        <v>0</v>
      </c>
      <c r="G30" s="718">
        <v>73</v>
      </c>
      <c r="H30" s="718">
        <v>22</v>
      </c>
      <c r="I30" s="61" t="s">
        <v>184</v>
      </c>
      <c r="J30" s="1470" t="s">
        <v>168</v>
      </c>
    </row>
    <row r="31" spans="1:10" ht="14.25" thickTop="1" thickBot="1" x14ac:dyDescent="0.25">
      <c r="A31" s="1478"/>
      <c r="B31" s="752" t="s">
        <v>802</v>
      </c>
      <c r="C31" s="297">
        <f t="shared" si="0"/>
        <v>23</v>
      </c>
      <c r="D31" s="718">
        <v>0</v>
      </c>
      <c r="E31" s="718">
        <v>1</v>
      </c>
      <c r="F31" s="718">
        <v>0</v>
      </c>
      <c r="G31" s="718">
        <v>21</v>
      </c>
      <c r="H31" s="718">
        <v>1</v>
      </c>
      <c r="I31" s="61" t="s">
        <v>446</v>
      </c>
      <c r="J31" s="1470"/>
    </row>
    <row r="32" spans="1:10" ht="14.25" thickTop="1" thickBot="1" x14ac:dyDescent="0.25">
      <c r="A32" s="1478"/>
      <c r="B32" s="606" t="s">
        <v>47</v>
      </c>
      <c r="C32" s="297">
        <f t="shared" si="0"/>
        <v>122</v>
      </c>
      <c r="D32" s="950">
        <f t="shared" ref="D32:G32" si="8">D30+D31</f>
        <v>4</v>
      </c>
      <c r="E32" s="950">
        <f t="shared" si="8"/>
        <v>1</v>
      </c>
      <c r="F32" s="950">
        <f t="shared" si="8"/>
        <v>0</v>
      </c>
      <c r="G32" s="950">
        <f t="shared" si="8"/>
        <v>94</v>
      </c>
      <c r="H32" s="950">
        <f>H30+H31</f>
        <v>23</v>
      </c>
      <c r="I32" s="87" t="s">
        <v>48</v>
      </c>
      <c r="J32" s="1470"/>
    </row>
    <row r="33" spans="1:10" ht="14.25" thickTop="1" thickBot="1" x14ac:dyDescent="0.25">
      <c r="A33" s="1466" t="s">
        <v>878</v>
      </c>
      <c r="B33" s="156" t="s">
        <v>801</v>
      </c>
      <c r="C33" s="257">
        <f t="shared" si="0"/>
        <v>105</v>
      </c>
      <c r="D33" s="255">
        <v>3</v>
      </c>
      <c r="E33" s="255">
        <v>0</v>
      </c>
      <c r="F33" s="255">
        <v>0</v>
      </c>
      <c r="G33" s="255">
        <v>90</v>
      </c>
      <c r="H33" s="255">
        <v>12</v>
      </c>
      <c r="I33" s="62" t="s">
        <v>184</v>
      </c>
      <c r="J33" s="1467" t="s">
        <v>170</v>
      </c>
    </row>
    <row r="34" spans="1:10" ht="14.25" thickTop="1" thickBot="1" x14ac:dyDescent="0.25">
      <c r="A34" s="1466"/>
      <c r="B34" s="156" t="s">
        <v>802</v>
      </c>
      <c r="C34" s="257">
        <f t="shared" si="0"/>
        <v>21</v>
      </c>
      <c r="D34" s="255">
        <v>1</v>
      </c>
      <c r="E34" s="255">
        <v>0</v>
      </c>
      <c r="F34" s="255">
        <v>1</v>
      </c>
      <c r="G34" s="255">
        <v>18</v>
      </c>
      <c r="H34" s="255">
        <v>1</v>
      </c>
      <c r="I34" s="60" t="s">
        <v>446</v>
      </c>
      <c r="J34" s="1467"/>
    </row>
    <row r="35" spans="1:10" ht="14.25" thickTop="1" thickBot="1" x14ac:dyDescent="0.25">
      <c r="A35" s="1466"/>
      <c r="B35" s="605" t="s">
        <v>47</v>
      </c>
      <c r="C35" s="257">
        <f t="shared" si="0"/>
        <v>126</v>
      </c>
      <c r="D35" s="949">
        <f t="shared" ref="D35:G35" si="9">D33+D34</f>
        <v>4</v>
      </c>
      <c r="E35" s="949">
        <f t="shared" si="9"/>
        <v>0</v>
      </c>
      <c r="F35" s="949">
        <f t="shared" si="9"/>
        <v>1</v>
      </c>
      <c r="G35" s="949">
        <f t="shared" si="9"/>
        <v>108</v>
      </c>
      <c r="H35" s="949">
        <f>H33+H34</f>
        <v>13</v>
      </c>
      <c r="I35" s="86" t="s">
        <v>48</v>
      </c>
      <c r="J35" s="1467"/>
    </row>
    <row r="36" spans="1:10" ht="14.25" thickTop="1" thickBot="1" x14ac:dyDescent="0.25">
      <c r="A36" s="1478" t="s">
        <v>879</v>
      </c>
      <c r="B36" s="752" t="s">
        <v>801</v>
      </c>
      <c r="C36" s="297">
        <f t="shared" si="0"/>
        <v>81</v>
      </c>
      <c r="D36" s="718">
        <v>0</v>
      </c>
      <c r="E36" s="718">
        <v>0</v>
      </c>
      <c r="F36" s="718">
        <v>0</v>
      </c>
      <c r="G36" s="718">
        <v>74</v>
      </c>
      <c r="H36" s="718">
        <v>7</v>
      </c>
      <c r="I36" s="61" t="s">
        <v>184</v>
      </c>
      <c r="J36" s="1470" t="s">
        <v>172</v>
      </c>
    </row>
    <row r="37" spans="1:10" ht="14.25" thickTop="1" thickBot="1" x14ac:dyDescent="0.25">
      <c r="A37" s="1478"/>
      <c r="B37" s="752" t="s">
        <v>802</v>
      </c>
      <c r="C37" s="297">
        <f t="shared" si="0"/>
        <v>19</v>
      </c>
      <c r="D37" s="718">
        <v>1</v>
      </c>
      <c r="E37" s="718">
        <v>1</v>
      </c>
      <c r="F37" s="718">
        <v>0</v>
      </c>
      <c r="G37" s="718">
        <v>15</v>
      </c>
      <c r="H37" s="718">
        <v>2</v>
      </c>
      <c r="I37" s="61" t="s">
        <v>446</v>
      </c>
      <c r="J37" s="1470"/>
    </row>
    <row r="38" spans="1:10" ht="14.25" thickTop="1" thickBot="1" x14ac:dyDescent="0.25">
      <c r="A38" s="1478"/>
      <c r="B38" s="606" t="s">
        <v>47</v>
      </c>
      <c r="C38" s="297">
        <f t="shared" si="0"/>
        <v>100</v>
      </c>
      <c r="D38" s="950">
        <f t="shared" ref="D38:G38" si="10">D36+D37</f>
        <v>1</v>
      </c>
      <c r="E38" s="950">
        <f t="shared" si="10"/>
        <v>1</v>
      </c>
      <c r="F38" s="950">
        <f t="shared" si="10"/>
        <v>0</v>
      </c>
      <c r="G38" s="950">
        <f t="shared" si="10"/>
        <v>89</v>
      </c>
      <c r="H38" s="950">
        <f>H36+H37</f>
        <v>9</v>
      </c>
      <c r="I38" s="87" t="s">
        <v>48</v>
      </c>
      <c r="J38" s="1470"/>
    </row>
    <row r="39" spans="1:10" ht="14.25" thickTop="1" thickBot="1" x14ac:dyDescent="0.25">
      <c r="A39" s="1466" t="s">
        <v>288</v>
      </c>
      <c r="B39" s="156" t="s">
        <v>801</v>
      </c>
      <c r="C39" s="257">
        <f t="shared" si="0"/>
        <v>63</v>
      </c>
      <c r="D39" s="255">
        <v>0</v>
      </c>
      <c r="E39" s="255">
        <v>0</v>
      </c>
      <c r="F39" s="255">
        <v>0</v>
      </c>
      <c r="G39" s="255">
        <v>61</v>
      </c>
      <c r="H39" s="255">
        <v>2</v>
      </c>
      <c r="I39" s="62" t="s">
        <v>184</v>
      </c>
      <c r="J39" s="1467" t="s">
        <v>288</v>
      </c>
    </row>
    <row r="40" spans="1:10" ht="14.25" thickTop="1" thickBot="1" x14ac:dyDescent="0.25">
      <c r="A40" s="1466"/>
      <c r="B40" s="156" t="s">
        <v>802</v>
      </c>
      <c r="C40" s="257">
        <f t="shared" si="0"/>
        <v>40</v>
      </c>
      <c r="D40" s="255">
        <v>2</v>
      </c>
      <c r="E40" s="255">
        <v>6</v>
      </c>
      <c r="F40" s="255">
        <v>0</v>
      </c>
      <c r="G40" s="255">
        <v>31</v>
      </c>
      <c r="H40" s="255">
        <v>1</v>
      </c>
      <c r="I40" s="60" t="s">
        <v>446</v>
      </c>
      <c r="J40" s="1467"/>
    </row>
    <row r="41" spans="1:10" ht="14.25" thickTop="1" thickBot="1" x14ac:dyDescent="0.25">
      <c r="A41" s="1466"/>
      <c r="B41" s="605" t="s">
        <v>47</v>
      </c>
      <c r="C41" s="257">
        <f t="shared" si="0"/>
        <v>103</v>
      </c>
      <c r="D41" s="949">
        <f t="shared" ref="D41:G41" si="11">D39+D40</f>
        <v>2</v>
      </c>
      <c r="E41" s="949">
        <f t="shared" si="11"/>
        <v>6</v>
      </c>
      <c r="F41" s="949">
        <f t="shared" si="11"/>
        <v>0</v>
      </c>
      <c r="G41" s="949">
        <f t="shared" si="11"/>
        <v>92</v>
      </c>
      <c r="H41" s="949">
        <f>H39+H40</f>
        <v>3</v>
      </c>
      <c r="I41" s="86" t="s">
        <v>48</v>
      </c>
      <c r="J41" s="1467"/>
    </row>
    <row r="42" spans="1:10" ht="14.25" thickTop="1" thickBot="1" x14ac:dyDescent="0.25">
      <c r="A42" s="1478" t="s">
        <v>289</v>
      </c>
      <c r="B42" s="752" t="s">
        <v>801</v>
      </c>
      <c r="C42" s="297">
        <f t="shared" si="0"/>
        <v>49</v>
      </c>
      <c r="D42" s="718">
        <v>1</v>
      </c>
      <c r="E42" s="718">
        <v>0</v>
      </c>
      <c r="F42" s="718">
        <v>1</v>
      </c>
      <c r="G42" s="718">
        <v>47</v>
      </c>
      <c r="H42" s="718">
        <v>0</v>
      </c>
      <c r="I42" s="61" t="s">
        <v>184</v>
      </c>
      <c r="J42" s="1470" t="s">
        <v>289</v>
      </c>
    </row>
    <row r="43" spans="1:10" ht="14.25" thickTop="1" thickBot="1" x14ac:dyDescent="0.25">
      <c r="A43" s="1478"/>
      <c r="B43" s="752" t="s">
        <v>802</v>
      </c>
      <c r="C43" s="297">
        <f t="shared" si="0"/>
        <v>29</v>
      </c>
      <c r="D43" s="718">
        <v>0</v>
      </c>
      <c r="E43" s="718">
        <v>8</v>
      </c>
      <c r="F43" s="718">
        <v>0</v>
      </c>
      <c r="G43" s="718">
        <v>20</v>
      </c>
      <c r="H43" s="718">
        <v>1</v>
      </c>
      <c r="I43" s="61" t="s">
        <v>446</v>
      </c>
      <c r="J43" s="1470"/>
    </row>
    <row r="44" spans="1:10" ht="14.25" thickTop="1" thickBot="1" x14ac:dyDescent="0.25">
      <c r="A44" s="1478"/>
      <c r="B44" s="606" t="s">
        <v>47</v>
      </c>
      <c r="C44" s="297">
        <f t="shared" si="0"/>
        <v>78</v>
      </c>
      <c r="D44" s="950">
        <f t="shared" ref="D44:G44" si="12">D42+D43</f>
        <v>1</v>
      </c>
      <c r="E44" s="950">
        <f t="shared" si="12"/>
        <v>8</v>
      </c>
      <c r="F44" s="950">
        <f t="shared" si="12"/>
        <v>1</v>
      </c>
      <c r="G44" s="950">
        <f t="shared" si="12"/>
        <v>67</v>
      </c>
      <c r="H44" s="950">
        <f>H42+H43</f>
        <v>1</v>
      </c>
      <c r="I44" s="87" t="s">
        <v>48</v>
      </c>
      <c r="J44" s="1470"/>
    </row>
    <row r="45" spans="1:10" ht="14.25" thickTop="1" thickBot="1" x14ac:dyDescent="0.25">
      <c r="A45" s="1466" t="s">
        <v>290</v>
      </c>
      <c r="B45" s="156" t="s">
        <v>801</v>
      </c>
      <c r="C45" s="257">
        <f t="shared" si="0"/>
        <v>37</v>
      </c>
      <c r="D45" s="255">
        <v>0</v>
      </c>
      <c r="E45" s="255">
        <v>1</v>
      </c>
      <c r="F45" s="255">
        <v>0</v>
      </c>
      <c r="G45" s="255">
        <v>34</v>
      </c>
      <c r="H45" s="255">
        <v>2</v>
      </c>
      <c r="I45" s="62" t="s">
        <v>184</v>
      </c>
      <c r="J45" s="1467" t="s">
        <v>290</v>
      </c>
    </row>
    <row r="46" spans="1:10" ht="14.25" thickTop="1" thickBot="1" x14ac:dyDescent="0.25">
      <c r="A46" s="1466"/>
      <c r="B46" s="156" t="s">
        <v>802</v>
      </c>
      <c r="C46" s="257">
        <f t="shared" si="0"/>
        <v>24</v>
      </c>
      <c r="D46" s="255">
        <v>1</v>
      </c>
      <c r="E46" s="255">
        <v>6</v>
      </c>
      <c r="F46" s="255">
        <v>0</v>
      </c>
      <c r="G46" s="255">
        <v>16</v>
      </c>
      <c r="H46" s="255">
        <v>1</v>
      </c>
      <c r="I46" s="60" t="s">
        <v>446</v>
      </c>
      <c r="J46" s="1467"/>
    </row>
    <row r="47" spans="1:10" ht="14.25" thickTop="1" thickBot="1" x14ac:dyDescent="0.25">
      <c r="A47" s="1466"/>
      <c r="B47" s="605" t="s">
        <v>47</v>
      </c>
      <c r="C47" s="257">
        <f t="shared" si="0"/>
        <v>61</v>
      </c>
      <c r="D47" s="949">
        <f t="shared" ref="D47:G47" si="13">D45+D46</f>
        <v>1</v>
      </c>
      <c r="E47" s="949">
        <f t="shared" si="13"/>
        <v>7</v>
      </c>
      <c r="F47" s="949">
        <f t="shared" si="13"/>
        <v>0</v>
      </c>
      <c r="G47" s="949">
        <f t="shared" si="13"/>
        <v>50</v>
      </c>
      <c r="H47" s="949">
        <f>H45+H46</f>
        <v>3</v>
      </c>
      <c r="I47" s="86" t="s">
        <v>48</v>
      </c>
      <c r="J47" s="1467"/>
    </row>
    <row r="48" spans="1:10" ht="14.25" thickTop="1" thickBot="1" x14ac:dyDescent="0.25">
      <c r="A48" s="1478" t="s">
        <v>291</v>
      </c>
      <c r="B48" s="752" t="s">
        <v>801</v>
      </c>
      <c r="C48" s="249">
        <f t="shared" si="0"/>
        <v>32</v>
      </c>
      <c r="D48" s="250">
        <v>1</v>
      </c>
      <c r="E48" s="250">
        <v>1</v>
      </c>
      <c r="F48" s="250">
        <v>0</v>
      </c>
      <c r="G48" s="250">
        <v>29</v>
      </c>
      <c r="H48" s="250">
        <v>1</v>
      </c>
      <c r="I48" s="61" t="s">
        <v>184</v>
      </c>
      <c r="J48" s="1470" t="s">
        <v>291</v>
      </c>
    </row>
    <row r="49" spans="1:10" ht="14.25" thickTop="1" thickBot="1" x14ac:dyDescent="0.25">
      <c r="A49" s="1478"/>
      <c r="B49" s="752" t="s">
        <v>802</v>
      </c>
      <c r="C49" s="297">
        <f t="shared" si="0"/>
        <v>24</v>
      </c>
      <c r="D49" s="718">
        <v>2</v>
      </c>
      <c r="E49" s="718">
        <v>7</v>
      </c>
      <c r="F49" s="718">
        <v>0</v>
      </c>
      <c r="G49" s="718">
        <v>15</v>
      </c>
      <c r="H49" s="718">
        <v>0</v>
      </c>
      <c r="I49" s="61" t="s">
        <v>446</v>
      </c>
      <c r="J49" s="1470"/>
    </row>
    <row r="50" spans="1:10" ht="13.5" thickTop="1" x14ac:dyDescent="0.2">
      <c r="A50" s="1479"/>
      <c r="B50" s="551" t="s">
        <v>47</v>
      </c>
      <c r="C50" s="467">
        <f t="shared" si="0"/>
        <v>56</v>
      </c>
      <c r="D50" s="1074">
        <f t="shared" ref="D50:G50" si="14">D48+D49</f>
        <v>3</v>
      </c>
      <c r="E50" s="1074">
        <f t="shared" si="14"/>
        <v>8</v>
      </c>
      <c r="F50" s="1074">
        <f t="shared" si="14"/>
        <v>0</v>
      </c>
      <c r="G50" s="1074">
        <f t="shared" si="14"/>
        <v>44</v>
      </c>
      <c r="H50" s="1074">
        <f>H48+H49</f>
        <v>1</v>
      </c>
      <c r="I50" s="1075" t="s">
        <v>48</v>
      </c>
      <c r="J50" s="1480"/>
    </row>
    <row r="51" spans="1:10" ht="13.5" thickBot="1" x14ac:dyDescent="0.25">
      <c r="A51" s="1483" t="s">
        <v>292</v>
      </c>
      <c r="B51" s="141" t="s">
        <v>801</v>
      </c>
      <c r="C51" s="257">
        <f t="shared" si="0"/>
        <v>19</v>
      </c>
      <c r="D51" s="255">
        <v>0</v>
      </c>
      <c r="E51" s="255">
        <v>0</v>
      </c>
      <c r="F51" s="255">
        <v>0</v>
      </c>
      <c r="G51" s="255">
        <v>18</v>
      </c>
      <c r="H51" s="255">
        <v>1</v>
      </c>
      <c r="I51" s="62" t="s">
        <v>184</v>
      </c>
      <c r="J51" s="1482" t="s">
        <v>292</v>
      </c>
    </row>
    <row r="52" spans="1:10" ht="14.25" thickTop="1" thickBot="1" x14ac:dyDescent="0.25">
      <c r="A52" s="1466"/>
      <c r="B52" s="156" t="s">
        <v>802</v>
      </c>
      <c r="C52" s="257">
        <f t="shared" si="0"/>
        <v>18</v>
      </c>
      <c r="D52" s="255">
        <v>0</v>
      </c>
      <c r="E52" s="255">
        <v>4</v>
      </c>
      <c r="F52" s="255">
        <v>0</v>
      </c>
      <c r="G52" s="255">
        <v>14</v>
      </c>
      <c r="H52" s="255">
        <v>0</v>
      </c>
      <c r="I52" s="60" t="s">
        <v>446</v>
      </c>
      <c r="J52" s="1467"/>
    </row>
    <row r="53" spans="1:10" ht="14.25" thickTop="1" thickBot="1" x14ac:dyDescent="0.25">
      <c r="A53" s="1466"/>
      <c r="B53" s="605" t="s">
        <v>47</v>
      </c>
      <c r="C53" s="257">
        <f t="shared" si="0"/>
        <v>37</v>
      </c>
      <c r="D53" s="949">
        <f t="shared" ref="D53:G53" si="15">D51+D52</f>
        <v>0</v>
      </c>
      <c r="E53" s="949">
        <f t="shared" si="15"/>
        <v>4</v>
      </c>
      <c r="F53" s="949">
        <f t="shared" si="15"/>
        <v>0</v>
      </c>
      <c r="G53" s="949">
        <f t="shared" si="15"/>
        <v>32</v>
      </c>
      <c r="H53" s="949">
        <f>H51+H52</f>
        <v>1</v>
      </c>
      <c r="I53" s="86" t="s">
        <v>48</v>
      </c>
      <c r="J53" s="1467"/>
    </row>
    <row r="54" spans="1:10" ht="14.25" thickTop="1" thickBot="1" x14ac:dyDescent="0.25">
      <c r="A54" s="1478" t="s">
        <v>293</v>
      </c>
      <c r="B54" s="752" t="s">
        <v>801</v>
      </c>
      <c r="C54" s="297">
        <f t="shared" si="0"/>
        <v>10</v>
      </c>
      <c r="D54" s="718">
        <v>1</v>
      </c>
      <c r="E54" s="718">
        <v>1</v>
      </c>
      <c r="F54" s="718">
        <v>0</v>
      </c>
      <c r="G54" s="718">
        <v>7</v>
      </c>
      <c r="H54" s="718">
        <v>1</v>
      </c>
      <c r="I54" s="61" t="s">
        <v>184</v>
      </c>
      <c r="J54" s="1470" t="s">
        <v>293</v>
      </c>
    </row>
    <row r="55" spans="1:10" ht="14.25" thickTop="1" thickBot="1" x14ac:dyDescent="0.25">
      <c r="A55" s="1478"/>
      <c r="B55" s="752" t="s">
        <v>802</v>
      </c>
      <c r="C55" s="297">
        <f t="shared" si="0"/>
        <v>5</v>
      </c>
      <c r="D55" s="718">
        <v>0</v>
      </c>
      <c r="E55" s="718">
        <v>1</v>
      </c>
      <c r="F55" s="718">
        <v>1</v>
      </c>
      <c r="G55" s="718">
        <v>3</v>
      </c>
      <c r="H55" s="718">
        <v>0</v>
      </c>
      <c r="I55" s="61" t="s">
        <v>446</v>
      </c>
      <c r="J55" s="1470"/>
    </row>
    <row r="56" spans="1:10" ht="14.25" thickTop="1" thickBot="1" x14ac:dyDescent="0.25">
      <c r="A56" s="1478"/>
      <c r="B56" s="606" t="s">
        <v>47</v>
      </c>
      <c r="C56" s="297">
        <f t="shared" si="0"/>
        <v>15</v>
      </c>
      <c r="D56" s="950">
        <f t="shared" ref="D56:G56" si="16">D54+D55</f>
        <v>1</v>
      </c>
      <c r="E56" s="950">
        <f t="shared" si="16"/>
        <v>2</v>
      </c>
      <c r="F56" s="950">
        <f t="shared" si="16"/>
        <v>1</v>
      </c>
      <c r="G56" s="950">
        <f t="shared" si="16"/>
        <v>10</v>
      </c>
      <c r="H56" s="950">
        <f>H54+H55</f>
        <v>1</v>
      </c>
      <c r="I56" s="87" t="s">
        <v>48</v>
      </c>
      <c r="J56" s="1470"/>
    </row>
    <row r="57" spans="1:10" ht="14.25" thickTop="1" thickBot="1" x14ac:dyDescent="0.25">
      <c r="A57" s="1466" t="s">
        <v>280</v>
      </c>
      <c r="B57" s="156" t="s">
        <v>801</v>
      </c>
      <c r="C57" s="257">
        <f t="shared" si="0"/>
        <v>4</v>
      </c>
      <c r="D57" s="255">
        <v>0</v>
      </c>
      <c r="E57" s="255">
        <v>0</v>
      </c>
      <c r="F57" s="255">
        <v>0</v>
      </c>
      <c r="G57" s="255">
        <v>4</v>
      </c>
      <c r="H57" s="255">
        <v>0</v>
      </c>
      <c r="I57" s="62" t="s">
        <v>184</v>
      </c>
      <c r="J57" s="1467" t="s">
        <v>280</v>
      </c>
    </row>
    <row r="58" spans="1:10" ht="14.25" thickTop="1" thickBot="1" x14ac:dyDescent="0.25">
      <c r="A58" s="1466"/>
      <c r="B58" s="156" t="s">
        <v>802</v>
      </c>
      <c r="C58" s="257">
        <f t="shared" si="0"/>
        <v>5</v>
      </c>
      <c r="D58" s="255">
        <v>0</v>
      </c>
      <c r="E58" s="255">
        <v>3</v>
      </c>
      <c r="F58" s="255">
        <v>1</v>
      </c>
      <c r="G58" s="255">
        <v>1</v>
      </c>
      <c r="H58" s="255">
        <v>0</v>
      </c>
      <c r="I58" s="60" t="s">
        <v>446</v>
      </c>
      <c r="J58" s="1467"/>
    </row>
    <row r="59" spans="1:10" ht="14.25" thickTop="1" thickBot="1" x14ac:dyDescent="0.25">
      <c r="A59" s="1466"/>
      <c r="B59" s="605" t="s">
        <v>47</v>
      </c>
      <c r="C59" s="257">
        <f t="shared" si="0"/>
        <v>9</v>
      </c>
      <c r="D59" s="949">
        <f t="shared" ref="D59:G59" si="17">D57+D58</f>
        <v>0</v>
      </c>
      <c r="E59" s="949">
        <f t="shared" si="17"/>
        <v>3</v>
      </c>
      <c r="F59" s="949">
        <f t="shared" si="17"/>
        <v>1</v>
      </c>
      <c r="G59" s="949">
        <f t="shared" si="17"/>
        <v>5</v>
      </c>
      <c r="H59" s="949">
        <f>H57+H58</f>
        <v>0</v>
      </c>
      <c r="I59" s="86" t="s">
        <v>48</v>
      </c>
      <c r="J59" s="1467"/>
    </row>
    <row r="60" spans="1:10" ht="14.25" thickTop="1" thickBot="1" x14ac:dyDescent="0.25">
      <c r="A60" s="1468" t="s">
        <v>74</v>
      </c>
      <c r="B60" s="752" t="s">
        <v>801</v>
      </c>
      <c r="C60" s="297">
        <f t="shared" si="0"/>
        <v>2</v>
      </c>
      <c r="D60" s="718">
        <v>2</v>
      </c>
      <c r="E60" s="718">
        <v>0</v>
      </c>
      <c r="F60" s="718">
        <v>0</v>
      </c>
      <c r="G60" s="718">
        <v>0</v>
      </c>
      <c r="H60" s="718">
        <v>0</v>
      </c>
      <c r="I60" s="61" t="s">
        <v>184</v>
      </c>
      <c r="J60" s="1470" t="s">
        <v>75</v>
      </c>
    </row>
    <row r="61" spans="1:10" ht="14.25" thickTop="1" thickBot="1" x14ac:dyDescent="0.25">
      <c r="A61" s="1468"/>
      <c r="B61" s="752" t="s">
        <v>802</v>
      </c>
      <c r="C61" s="297">
        <f>SUM(D61:H61)</f>
        <v>0</v>
      </c>
      <c r="D61" s="718">
        <v>0</v>
      </c>
      <c r="E61" s="718">
        <v>0</v>
      </c>
      <c r="F61" s="718">
        <v>0</v>
      </c>
      <c r="G61" s="718">
        <v>0</v>
      </c>
      <c r="H61" s="718">
        <v>0</v>
      </c>
      <c r="I61" s="61" t="s">
        <v>446</v>
      </c>
      <c r="J61" s="1470"/>
    </row>
    <row r="62" spans="1:10" ht="13.5" thickTop="1" x14ac:dyDescent="0.2">
      <c r="A62" s="1469"/>
      <c r="B62" s="607" t="s">
        <v>47</v>
      </c>
      <c r="C62" s="253">
        <f t="shared" si="0"/>
        <v>2</v>
      </c>
      <c r="D62" s="951">
        <f t="shared" ref="D62:G62" si="18">D60+D61</f>
        <v>2</v>
      </c>
      <c r="E62" s="951">
        <f t="shared" si="18"/>
        <v>0</v>
      </c>
      <c r="F62" s="951">
        <f t="shared" si="18"/>
        <v>0</v>
      </c>
      <c r="G62" s="951">
        <f t="shared" si="18"/>
        <v>0</v>
      </c>
      <c r="H62" s="951">
        <f>H60+H61</f>
        <v>0</v>
      </c>
      <c r="I62" s="603" t="s">
        <v>48</v>
      </c>
      <c r="J62" s="1471"/>
    </row>
    <row r="63" spans="1:10" ht="18" customHeight="1" thickBot="1" x14ac:dyDescent="0.25">
      <c r="A63" s="1472" t="s">
        <v>47</v>
      </c>
      <c r="B63" s="573" t="s">
        <v>801</v>
      </c>
      <c r="C63" s="753">
        <f>SUM(D63:H63)</f>
        <v>1187</v>
      </c>
      <c r="D63" s="753">
        <f t="shared" ref="D63:H65" si="19">D9+D12+D15+D18+D21+D24+D27+D30+D33+D36+D39+D42+D45+D48+D51+D54+D57+D60</f>
        <v>56</v>
      </c>
      <c r="E63" s="753">
        <f t="shared" si="19"/>
        <v>3</v>
      </c>
      <c r="F63" s="753">
        <f t="shared" si="19"/>
        <v>2</v>
      </c>
      <c r="G63" s="753">
        <f t="shared" si="19"/>
        <v>810</v>
      </c>
      <c r="H63" s="753">
        <f>H9+H12+H15+H18+H21+H24+H27+H30+H33+H36+H39+H42+H45+H48+H51+H54+H57+H60</f>
        <v>316</v>
      </c>
      <c r="I63" s="604" t="s">
        <v>184</v>
      </c>
      <c r="J63" s="1475" t="s">
        <v>48</v>
      </c>
    </row>
    <row r="64" spans="1:10" ht="18" customHeight="1" thickTop="1" thickBot="1" x14ac:dyDescent="0.25">
      <c r="A64" s="1473" t="s">
        <v>294</v>
      </c>
      <c r="B64" s="608" t="s">
        <v>802</v>
      </c>
      <c r="C64" s="214">
        <f t="shared" si="0"/>
        <v>279</v>
      </c>
      <c r="D64" s="214">
        <f t="shared" si="19"/>
        <v>8</v>
      </c>
      <c r="E64" s="214">
        <f t="shared" si="19"/>
        <v>37</v>
      </c>
      <c r="F64" s="214">
        <f t="shared" si="19"/>
        <v>5</v>
      </c>
      <c r="G64" s="214">
        <f t="shared" si="19"/>
        <v>194</v>
      </c>
      <c r="H64" s="214">
        <f t="shared" si="19"/>
        <v>35</v>
      </c>
      <c r="I64" s="86" t="s">
        <v>446</v>
      </c>
      <c r="J64" s="1476" t="s">
        <v>48</v>
      </c>
    </row>
    <row r="65" spans="1:10" ht="18" customHeight="1" thickTop="1" x14ac:dyDescent="0.2">
      <c r="A65" s="1474"/>
      <c r="B65" s="609" t="s">
        <v>47</v>
      </c>
      <c r="C65" s="434">
        <f t="shared" si="0"/>
        <v>1466</v>
      </c>
      <c r="D65" s="434">
        <f t="shared" si="19"/>
        <v>64</v>
      </c>
      <c r="E65" s="434">
        <f t="shared" si="19"/>
        <v>40</v>
      </c>
      <c r="F65" s="434">
        <f t="shared" si="19"/>
        <v>7</v>
      </c>
      <c r="G65" s="434">
        <f t="shared" si="19"/>
        <v>1004</v>
      </c>
      <c r="H65" s="434">
        <f t="shared" si="19"/>
        <v>351</v>
      </c>
      <c r="I65" s="552" t="s">
        <v>48</v>
      </c>
      <c r="J65" s="1477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36:A38"/>
    <mergeCell ref="J36:J38"/>
    <mergeCell ref="A39:A41"/>
    <mergeCell ref="J39:J41"/>
    <mergeCell ref="A42:A44"/>
    <mergeCell ref="J42:J44"/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J66"/>
  <sheetViews>
    <sheetView view="pageBreakPreview" topLeftCell="A31" zoomScaleNormal="100" zoomScaleSheetLayoutView="100" workbookViewId="0">
      <selection activeCell="C65" sqref="C65"/>
    </sheetView>
  </sheetViews>
  <sheetFormatPr defaultRowHeight="15" x14ac:dyDescent="0.2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 x14ac:dyDescent="0.5">
      <c r="A1" s="1323" t="s">
        <v>1242</v>
      </c>
      <c r="B1" s="1323"/>
      <c r="C1" s="1323"/>
      <c r="D1" s="1323"/>
      <c r="E1" s="1323"/>
      <c r="F1" s="1323"/>
      <c r="G1" s="1323"/>
      <c r="H1" s="1323"/>
      <c r="I1" s="1323"/>
      <c r="J1" s="1323"/>
    </row>
    <row r="2" spans="1:10" ht="33.75" customHeight="1" x14ac:dyDescent="0.25">
      <c r="A2" s="1324" t="s">
        <v>1022</v>
      </c>
      <c r="B2" s="1324"/>
      <c r="C2" s="1324"/>
      <c r="D2" s="1324"/>
      <c r="E2" s="1324"/>
      <c r="F2" s="1324"/>
      <c r="G2" s="1324"/>
      <c r="H2" s="1324"/>
      <c r="I2" s="1324"/>
      <c r="J2" s="1324"/>
    </row>
    <row r="3" spans="1:10" ht="15.75" x14ac:dyDescent="0.25">
      <c r="A3" s="1309">
        <v>2018</v>
      </c>
      <c r="B3" s="1309"/>
      <c r="C3" s="1309"/>
      <c r="D3" s="1309"/>
      <c r="E3" s="1309"/>
      <c r="F3" s="1309"/>
      <c r="G3" s="1309"/>
      <c r="H3" s="1309"/>
      <c r="I3" s="1309"/>
      <c r="J3" s="1309"/>
    </row>
    <row r="4" spans="1:10" ht="15.75" x14ac:dyDescent="0.25">
      <c r="A4" s="1309" t="s">
        <v>356</v>
      </c>
      <c r="B4" s="1309"/>
      <c r="C4" s="1309"/>
      <c r="D4" s="1309"/>
      <c r="E4" s="1309"/>
      <c r="F4" s="1309"/>
      <c r="G4" s="1309"/>
      <c r="H4" s="1309"/>
      <c r="I4" s="1309"/>
      <c r="J4" s="1309"/>
    </row>
    <row r="5" spans="1:10" ht="15.75" x14ac:dyDescent="0.3">
      <c r="A5" s="1484" t="s">
        <v>1133</v>
      </c>
      <c r="B5" s="1484"/>
      <c r="C5" s="330"/>
      <c r="D5" s="330"/>
      <c r="E5" s="330"/>
      <c r="F5" s="330"/>
      <c r="G5" s="330"/>
      <c r="H5" s="330"/>
      <c r="I5" s="331"/>
      <c r="J5" s="329" t="s">
        <v>1134</v>
      </c>
    </row>
    <row r="6" spans="1:10" ht="25.5" customHeight="1" thickBot="1" x14ac:dyDescent="0.25">
      <c r="A6" s="1425" t="s">
        <v>1021</v>
      </c>
      <c r="B6" s="1425" t="s">
        <v>425</v>
      </c>
      <c r="C6" s="1486" t="s">
        <v>880</v>
      </c>
      <c r="D6" s="1486"/>
      <c r="E6" s="1486"/>
      <c r="F6" s="1486"/>
      <c r="G6" s="1486"/>
      <c r="H6" s="1486"/>
      <c r="I6" s="1487" t="s">
        <v>424</v>
      </c>
      <c r="J6" s="1487" t="s">
        <v>924</v>
      </c>
    </row>
    <row r="7" spans="1:10" ht="25.5" customHeight="1" thickTop="1" thickBot="1" x14ac:dyDescent="0.25">
      <c r="A7" s="1485"/>
      <c r="B7" s="1485"/>
      <c r="C7" s="602" t="s">
        <v>48</v>
      </c>
      <c r="D7" s="602" t="s">
        <v>75</v>
      </c>
      <c r="E7" s="602" t="s">
        <v>872</v>
      </c>
      <c r="F7" s="602" t="s">
        <v>871</v>
      </c>
      <c r="G7" s="602" t="s">
        <v>870</v>
      </c>
      <c r="H7" s="602" t="s">
        <v>869</v>
      </c>
      <c r="I7" s="1488"/>
      <c r="J7" s="1488"/>
    </row>
    <row r="8" spans="1:10" ht="29.25" customHeight="1" thickTop="1" x14ac:dyDescent="0.2">
      <c r="A8" s="1426"/>
      <c r="B8" s="1426"/>
      <c r="C8" s="610" t="s">
        <v>47</v>
      </c>
      <c r="D8" s="611" t="s">
        <v>74</v>
      </c>
      <c r="E8" s="611" t="s">
        <v>873</v>
      </c>
      <c r="F8" s="611" t="s">
        <v>874</v>
      </c>
      <c r="G8" s="611" t="s">
        <v>875</v>
      </c>
      <c r="H8" s="611" t="s">
        <v>876</v>
      </c>
      <c r="I8" s="1489"/>
      <c r="J8" s="1489"/>
    </row>
    <row r="9" spans="1:10" ht="13.5" thickBot="1" x14ac:dyDescent="0.25">
      <c r="A9" s="1483" t="s">
        <v>63</v>
      </c>
      <c r="B9" s="141" t="s">
        <v>801</v>
      </c>
      <c r="C9" s="257">
        <f>'D-8-1'!C9+'D-8-2'!C9</f>
        <v>45</v>
      </c>
      <c r="D9" s="255">
        <f>'D-8-1'!D9+'D-8-2'!D9</f>
        <v>3</v>
      </c>
      <c r="E9" s="255">
        <f>'D-8-1'!E9+'D-8-2'!E9</f>
        <v>0</v>
      </c>
      <c r="F9" s="255">
        <f>'D-8-1'!F9+'D-8-2'!F9</f>
        <v>0</v>
      </c>
      <c r="G9" s="255">
        <f>'D-8-1'!G9+'D-8-2'!G9</f>
        <v>1</v>
      </c>
      <c r="H9" s="255">
        <f>'D-8-1'!H9+'D-8-2'!H9</f>
        <v>41</v>
      </c>
      <c r="I9" s="62" t="s">
        <v>184</v>
      </c>
      <c r="J9" s="1482" t="s">
        <v>159</v>
      </c>
    </row>
    <row r="10" spans="1:10" ht="14.25" thickTop="1" thickBot="1" x14ac:dyDescent="0.25">
      <c r="A10" s="1466"/>
      <c r="B10" s="156" t="s">
        <v>802</v>
      </c>
      <c r="C10" s="257">
        <f>'D-8-1'!C10+'D-8-2'!C10</f>
        <v>7</v>
      </c>
      <c r="D10" s="255">
        <f>'D-8-1'!D10+'D-8-2'!D10</f>
        <v>0</v>
      </c>
      <c r="E10" s="255">
        <f>'D-8-1'!E10+'D-8-2'!E10</f>
        <v>0</v>
      </c>
      <c r="F10" s="255">
        <f>'D-8-1'!F10+'D-8-2'!F10</f>
        <v>0</v>
      </c>
      <c r="G10" s="255">
        <f>'D-8-1'!G10+'D-8-2'!G10</f>
        <v>0</v>
      </c>
      <c r="H10" s="255">
        <f>'D-8-1'!H10+'D-8-2'!H10</f>
        <v>7</v>
      </c>
      <c r="I10" s="60" t="s">
        <v>446</v>
      </c>
      <c r="J10" s="1467"/>
    </row>
    <row r="11" spans="1:10" ht="14.25" thickTop="1" thickBot="1" x14ac:dyDescent="0.25">
      <c r="A11" s="1466"/>
      <c r="B11" s="605" t="s">
        <v>47</v>
      </c>
      <c r="C11" s="257">
        <f>'D-8-1'!C11+'D-8-2'!C11</f>
        <v>52</v>
      </c>
      <c r="D11" s="949">
        <f>'D-8-1'!D11+'D-8-2'!D11</f>
        <v>3</v>
      </c>
      <c r="E11" s="949">
        <f>'D-8-1'!E11+'D-8-2'!E11</f>
        <v>0</v>
      </c>
      <c r="F11" s="949">
        <f>'D-8-1'!F11+'D-8-2'!F11</f>
        <v>0</v>
      </c>
      <c r="G11" s="949">
        <f>'D-8-1'!G11+'D-8-2'!G11</f>
        <v>1</v>
      </c>
      <c r="H11" s="949">
        <f>'D-8-1'!H11+'D-8-2'!H11</f>
        <v>48</v>
      </c>
      <c r="I11" s="86" t="s">
        <v>48</v>
      </c>
      <c r="J11" s="1467"/>
    </row>
    <row r="12" spans="1:10" ht="14.25" thickTop="1" thickBot="1" x14ac:dyDescent="0.25">
      <c r="A12" s="1478" t="s">
        <v>65</v>
      </c>
      <c r="B12" s="157" t="s">
        <v>801</v>
      </c>
      <c r="C12" s="297">
        <f>'D-8-1'!C12+'D-8-2'!C12</f>
        <v>80</v>
      </c>
      <c r="D12" s="718">
        <f>'D-8-1'!D12+'D-8-2'!D12</f>
        <v>5</v>
      </c>
      <c r="E12" s="718">
        <f>'D-8-1'!E12+'D-8-2'!E12</f>
        <v>0</v>
      </c>
      <c r="F12" s="718">
        <f>'D-8-1'!F12+'D-8-2'!F12</f>
        <v>0</v>
      </c>
      <c r="G12" s="718">
        <f>'D-8-1'!G12+'D-8-2'!G12</f>
        <v>11</v>
      </c>
      <c r="H12" s="718">
        <f>'D-8-1'!H12+'D-8-2'!H12</f>
        <v>64</v>
      </c>
      <c r="I12" s="61" t="s">
        <v>184</v>
      </c>
      <c r="J12" s="1470" t="s">
        <v>160</v>
      </c>
    </row>
    <row r="13" spans="1:10" ht="14.25" thickTop="1" thickBot="1" x14ac:dyDescent="0.25">
      <c r="A13" s="1478"/>
      <c r="B13" s="157" t="s">
        <v>802</v>
      </c>
      <c r="C13" s="297">
        <f>'D-8-1'!C13+'D-8-2'!C13</f>
        <v>11</v>
      </c>
      <c r="D13" s="718">
        <f>'D-8-1'!D13+'D-8-2'!D13</f>
        <v>0</v>
      </c>
      <c r="E13" s="718">
        <f>'D-8-1'!E13+'D-8-2'!E13</f>
        <v>0</v>
      </c>
      <c r="F13" s="718">
        <f>'D-8-1'!F13+'D-8-2'!F13</f>
        <v>1</v>
      </c>
      <c r="G13" s="718">
        <f>'D-8-1'!G13+'D-8-2'!G13</f>
        <v>2</v>
      </c>
      <c r="H13" s="718">
        <f>'D-8-1'!H13+'D-8-2'!H13</f>
        <v>8</v>
      </c>
      <c r="I13" s="61" t="s">
        <v>446</v>
      </c>
      <c r="J13" s="1470"/>
    </row>
    <row r="14" spans="1:10" ht="14.25" thickTop="1" thickBot="1" x14ac:dyDescent="0.25">
      <c r="A14" s="1478"/>
      <c r="B14" s="606" t="s">
        <v>47</v>
      </c>
      <c r="C14" s="297">
        <f>'D-8-1'!C14+'D-8-2'!C14</f>
        <v>91</v>
      </c>
      <c r="D14" s="950">
        <f>'D-8-1'!D14+'D-8-2'!D14</f>
        <v>5</v>
      </c>
      <c r="E14" s="950">
        <f>'D-8-1'!E14+'D-8-2'!E14</f>
        <v>0</v>
      </c>
      <c r="F14" s="950">
        <f>'D-8-1'!F14+'D-8-2'!F14</f>
        <v>1</v>
      </c>
      <c r="G14" s="950">
        <f>'D-8-1'!G14+'D-8-2'!G14</f>
        <v>13</v>
      </c>
      <c r="H14" s="950">
        <f>'D-8-1'!H14+'D-8-2'!H14</f>
        <v>72</v>
      </c>
      <c r="I14" s="87" t="s">
        <v>48</v>
      </c>
      <c r="J14" s="1470"/>
    </row>
    <row r="15" spans="1:10" ht="14.25" thickTop="1" thickBot="1" x14ac:dyDescent="0.25">
      <c r="A15" s="1466" t="s">
        <v>67</v>
      </c>
      <c r="B15" s="156" t="s">
        <v>801</v>
      </c>
      <c r="C15" s="257">
        <f>'D-8-1'!C15+'D-8-2'!C15</f>
        <v>115</v>
      </c>
      <c r="D15" s="255">
        <f>'D-8-1'!D15+'D-8-2'!D15</f>
        <v>11</v>
      </c>
      <c r="E15" s="255">
        <f>'D-8-1'!E15+'D-8-2'!E15</f>
        <v>0</v>
      </c>
      <c r="F15" s="255">
        <f>'D-8-1'!F15+'D-8-2'!F15</f>
        <v>1</v>
      </c>
      <c r="G15" s="255">
        <f>'D-8-1'!G15+'D-8-2'!G15</f>
        <v>40</v>
      </c>
      <c r="H15" s="255">
        <f>'D-8-1'!H15+'D-8-2'!H15</f>
        <v>63</v>
      </c>
      <c r="I15" s="62" t="s">
        <v>184</v>
      </c>
      <c r="J15" s="1467" t="s">
        <v>161</v>
      </c>
    </row>
    <row r="16" spans="1:10" ht="14.25" thickTop="1" thickBot="1" x14ac:dyDescent="0.25">
      <c r="A16" s="1466"/>
      <c r="B16" s="156" t="s">
        <v>802</v>
      </c>
      <c r="C16" s="257">
        <f>'D-8-1'!C16+'D-8-2'!C16</f>
        <v>14</v>
      </c>
      <c r="D16" s="255">
        <f>'D-8-1'!D16+'D-8-2'!D16</f>
        <v>0</v>
      </c>
      <c r="E16" s="255">
        <f>'D-8-1'!E16+'D-8-2'!E16</f>
        <v>0</v>
      </c>
      <c r="F16" s="255">
        <f>'D-8-1'!F16+'D-8-2'!F16</f>
        <v>0</v>
      </c>
      <c r="G16" s="255">
        <f>'D-8-1'!G16+'D-8-2'!G16</f>
        <v>6</v>
      </c>
      <c r="H16" s="255">
        <f>'D-8-1'!H16+'D-8-2'!H16</f>
        <v>8</v>
      </c>
      <c r="I16" s="60" t="s">
        <v>446</v>
      </c>
      <c r="J16" s="1467"/>
    </row>
    <row r="17" spans="1:10" ht="14.25" thickTop="1" thickBot="1" x14ac:dyDescent="0.25">
      <c r="A17" s="1466"/>
      <c r="B17" s="605" t="s">
        <v>47</v>
      </c>
      <c r="C17" s="257">
        <f>'D-8-1'!C17+'D-8-2'!C17</f>
        <v>129</v>
      </c>
      <c r="D17" s="949">
        <f>'D-8-1'!D17+'D-8-2'!D17</f>
        <v>11</v>
      </c>
      <c r="E17" s="949">
        <f>'D-8-1'!E17+'D-8-2'!E17</f>
        <v>0</v>
      </c>
      <c r="F17" s="949">
        <f>'D-8-1'!F17+'D-8-2'!F17</f>
        <v>1</v>
      </c>
      <c r="G17" s="949">
        <f>'D-8-1'!G17+'D-8-2'!G17</f>
        <v>46</v>
      </c>
      <c r="H17" s="949">
        <f>'D-8-1'!H17+'D-8-2'!H17</f>
        <v>71</v>
      </c>
      <c r="I17" s="86" t="s">
        <v>48</v>
      </c>
      <c r="J17" s="1467"/>
    </row>
    <row r="18" spans="1:10" ht="14.25" thickTop="1" thickBot="1" x14ac:dyDescent="0.25">
      <c r="A18" s="1478" t="s">
        <v>69</v>
      </c>
      <c r="B18" s="157" t="s">
        <v>801</v>
      </c>
      <c r="C18" s="297">
        <f>'D-8-1'!C18+'D-8-2'!C18</f>
        <v>146</v>
      </c>
      <c r="D18" s="718">
        <f>'D-8-1'!D18+'D-8-2'!D18</f>
        <v>9</v>
      </c>
      <c r="E18" s="718">
        <f>'D-8-1'!E18+'D-8-2'!E18</f>
        <v>0</v>
      </c>
      <c r="F18" s="718">
        <f>'D-8-1'!F18+'D-8-2'!F18</f>
        <v>0</v>
      </c>
      <c r="G18" s="718">
        <f>'D-8-1'!G18+'D-8-2'!G18</f>
        <v>83</v>
      </c>
      <c r="H18" s="718">
        <f>'D-8-1'!H18+'D-8-2'!H18</f>
        <v>54</v>
      </c>
      <c r="I18" s="61" t="s">
        <v>184</v>
      </c>
      <c r="J18" s="1470" t="s">
        <v>162</v>
      </c>
    </row>
    <row r="19" spans="1:10" ht="14.25" thickTop="1" thickBot="1" x14ac:dyDescent="0.25">
      <c r="A19" s="1478"/>
      <c r="B19" s="157" t="s">
        <v>802</v>
      </c>
      <c r="C19" s="297">
        <f>'D-8-1'!C19+'D-8-2'!C19</f>
        <v>17</v>
      </c>
      <c r="D19" s="718">
        <f>'D-8-1'!D19+'D-8-2'!D19</f>
        <v>0</v>
      </c>
      <c r="E19" s="718">
        <f>'D-8-1'!E19+'D-8-2'!E19</f>
        <v>0</v>
      </c>
      <c r="F19" s="718">
        <f>'D-8-1'!F19+'D-8-2'!F19</f>
        <v>1</v>
      </c>
      <c r="G19" s="718">
        <f>'D-8-1'!G19+'D-8-2'!G19</f>
        <v>7</v>
      </c>
      <c r="H19" s="718">
        <f>'D-8-1'!H19+'D-8-2'!H19</f>
        <v>9</v>
      </c>
      <c r="I19" s="61" t="s">
        <v>446</v>
      </c>
      <c r="J19" s="1470"/>
    </row>
    <row r="20" spans="1:10" ht="14.25" thickTop="1" thickBot="1" x14ac:dyDescent="0.25">
      <c r="A20" s="1478"/>
      <c r="B20" s="606" t="s">
        <v>47</v>
      </c>
      <c r="C20" s="297">
        <f>'D-8-1'!C20+'D-8-2'!C20</f>
        <v>163</v>
      </c>
      <c r="D20" s="950">
        <f>'D-8-1'!D20+'D-8-2'!D20</f>
        <v>9</v>
      </c>
      <c r="E20" s="950">
        <f>'D-8-1'!E20+'D-8-2'!E20</f>
        <v>0</v>
      </c>
      <c r="F20" s="950">
        <f>'D-8-1'!F20+'D-8-2'!F20</f>
        <v>1</v>
      </c>
      <c r="G20" s="950">
        <f>'D-8-1'!G20+'D-8-2'!G20</f>
        <v>90</v>
      </c>
      <c r="H20" s="950">
        <f>'D-8-1'!H20+'D-8-2'!H20</f>
        <v>63</v>
      </c>
      <c r="I20" s="87" t="s">
        <v>48</v>
      </c>
      <c r="J20" s="1470"/>
    </row>
    <row r="21" spans="1:10" ht="14.25" thickTop="1" thickBot="1" x14ac:dyDescent="0.25">
      <c r="A21" s="1466" t="s">
        <v>71</v>
      </c>
      <c r="B21" s="156" t="s">
        <v>801</v>
      </c>
      <c r="C21" s="257">
        <f>'D-8-1'!C21+'D-8-2'!C21</f>
        <v>127</v>
      </c>
      <c r="D21" s="255">
        <f>'D-8-1'!D21+'D-8-2'!D21</f>
        <v>7</v>
      </c>
      <c r="E21" s="255">
        <f>'D-8-1'!E21+'D-8-2'!E21</f>
        <v>0</v>
      </c>
      <c r="F21" s="255">
        <f>'D-8-1'!F21+'D-8-2'!F21</f>
        <v>1</v>
      </c>
      <c r="G21" s="255">
        <f>'D-8-1'!G21+'D-8-2'!G21</f>
        <v>78</v>
      </c>
      <c r="H21" s="255">
        <f>'D-8-1'!H21+'D-8-2'!H21</f>
        <v>41</v>
      </c>
      <c r="I21" s="62" t="s">
        <v>184</v>
      </c>
      <c r="J21" s="1467" t="s">
        <v>163</v>
      </c>
    </row>
    <row r="22" spans="1:10" ht="14.25" thickTop="1" thickBot="1" x14ac:dyDescent="0.25">
      <c r="A22" s="1466"/>
      <c r="B22" s="156" t="s">
        <v>802</v>
      </c>
      <c r="C22" s="257">
        <f>'D-8-1'!C22+'D-8-2'!C22</f>
        <v>18</v>
      </c>
      <c r="D22" s="255">
        <f>'D-8-1'!D22+'D-8-2'!D22</f>
        <v>1</v>
      </c>
      <c r="E22" s="255">
        <f>'D-8-1'!E22+'D-8-2'!E22</f>
        <v>0</v>
      </c>
      <c r="F22" s="255">
        <f>'D-8-1'!F22+'D-8-2'!F22</f>
        <v>0</v>
      </c>
      <c r="G22" s="255">
        <f>'D-8-1'!G22+'D-8-2'!G22</f>
        <v>13</v>
      </c>
      <c r="H22" s="255">
        <f>'D-8-1'!H22+'D-8-2'!H22</f>
        <v>4</v>
      </c>
      <c r="I22" s="60" t="s">
        <v>446</v>
      </c>
      <c r="J22" s="1467"/>
    </row>
    <row r="23" spans="1:10" ht="14.25" thickTop="1" thickBot="1" x14ac:dyDescent="0.25">
      <c r="A23" s="1466"/>
      <c r="B23" s="605" t="s">
        <v>47</v>
      </c>
      <c r="C23" s="257">
        <f>'D-8-1'!C23+'D-8-2'!C23</f>
        <v>145</v>
      </c>
      <c r="D23" s="949">
        <f>'D-8-1'!D23+'D-8-2'!D23</f>
        <v>8</v>
      </c>
      <c r="E23" s="949">
        <f>'D-8-1'!E23+'D-8-2'!E23</f>
        <v>0</v>
      </c>
      <c r="F23" s="949">
        <f>'D-8-1'!F23+'D-8-2'!F23</f>
        <v>1</v>
      </c>
      <c r="G23" s="949">
        <f>'D-8-1'!G23+'D-8-2'!G23</f>
        <v>91</v>
      </c>
      <c r="H23" s="949">
        <f>'D-8-1'!H23+'D-8-2'!H23</f>
        <v>45</v>
      </c>
      <c r="I23" s="86" t="s">
        <v>48</v>
      </c>
      <c r="J23" s="1467"/>
    </row>
    <row r="24" spans="1:10" ht="14.25" thickTop="1" thickBot="1" x14ac:dyDescent="0.25">
      <c r="A24" s="1478" t="s">
        <v>73</v>
      </c>
      <c r="B24" s="157" t="s">
        <v>801</v>
      </c>
      <c r="C24" s="297">
        <f>'D-8-1'!C24+'D-8-2'!C24</f>
        <v>146</v>
      </c>
      <c r="D24" s="718">
        <f>'D-8-1'!D24+'D-8-2'!D24</f>
        <v>5</v>
      </c>
      <c r="E24" s="718">
        <f>'D-8-1'!E24+'D-8-2'!E24</f>
        <v>0</v>
      </c>
      <c r="F24" s="718">
        <f>'D-8-1'!F24+'D-8-2'!F24</f>
        <v>3</v>
      </c>
      <c r="G24" s="718">
        <f>'D-8-1'!G24+'D-8-2'!G24</f>
        <v>94</v>
      </c>
      <c r="H24" s="718">
        <f>'D-8-1'!H24+'D-8-2'!H24</f>
        <v>44</v>
      </c>
      <c r="I24" s="61" t="s">
        <v>184</v>
      </c>
      <c r="J24" s="1470" t="s">
        <v>164</v>
      </c>
    </row>
    <row r="25" spans="1:10" ht="14.25" thickTop="1" thickBot="1" x14ac:dyDescent="0.25">
      <c r="A25" s="1478"/>
      <c r="B25" s="157" t="s">
        <v>802</v>
      </c>
      <c r="C25" s="297">
        <f>'D-8-1'!C25+'D-8-2'!C25</f>
        <v>19</v>
      </c>
      <c r="D25" s="718">
        <f>'D-8-1'!D25+'D-8-2'!D25</f>
        <v>0</v>
      </c>
      <c r="E25" s="718">
        <f>'D-8-1'!E25+'D-8-2'!E25</f>
        <v>0</v>
      </c>
      <c r="F25" s="718">
        <f>'D-8-1'!F25+'D-8-2'!F25</f>
        <v>0</v>
      </c>
      <c r="G25" s="718">
        <f>'D-8-1'!G25+'D-8-2'!G25</f>
        <v>15</v>
      </c>
      <c r="H25" s="718">
        <f>'D-8-1'!H25+'D-8-2'!H25</f>
        <v>4</v>
      </c>
      <c r="I25" s="61" t="s">
        <v>446</v>
      </c>
      <c r="J25" s="1470"/>
    </row>
    <row r="26" spans="1:10" ht="14.25" thickTop="1" thickBot="1" x14ac:dyDescent="0.25">
      <c r="A26" s="1478"/>
      <c r="B26" s="606" t="s">
        <v>47</v>
      </c>
      <c r="C26" s="297">
        <f>'D-8-1'!C26+'D-8-2'!C26</f>
        <v>165</v>
      </c>
      <c r="D26" s="950">
        <f>'D-8-1'!D26+'D-8-2'!D26</f>
        <v>5</v>
      </c>
      <c r="E26" s="950">
        <f>'D-8-1'!E26+'D-8-2'!E26</f>
        <v>0</v>
      </c>
      <c r="F26" s="950">
        <f>'D-8-1'!F26+'D-8-2'!F26</f>
        <v>3</v>
      </c>
      <c r="G26" s="950">
        <f>'D-8-1'!G26+'D-8-2'!G26</f>
        <v>109</v>
      </c>
      <c r="H26" s="950">
        <f>'D-8-1'!H26+'D-8-2'!H26</f>
        <v>48</v>
      </c>
      <c r="I26" s="87" t="s">
        <v>48</v>
      </c>
      <c r="J26" s="1470"/>
    </row>
    <row r="27" spans="1:10" ht="14.25" thickTop="1" thickBot="1" x14ac:dyDescent="0.25">
      <c r="A27" s="1466" t="s">
        <v>200</v>
      </c>
      <c r="B27" s="156" t="s">
        <v>801</v>
      </c>
      <c r="C27" s="257">
        <f>'D-8-1'!C27+'D-8-2'!C27</f>
        <v>139</v>
      </c>
      <c r="D27" s="255">
        <f>'D-8-1'!D27+'D-8-2'!D27</f>
        <v>5</v>
      </c>
      <c r="E27" s="255">
        <f>'D-8-1'!E27+'D-8-2'!E27</f>
        <v>0</v>
      </c>
      <c r="F27" s="255">
        <f>'D-8-1'!F27+'D-8-2'!F27</f>
        <v>2</v>
      </c>
      <c r="G27" s="255">
        <f>'D-8-1'!G27+'D-8-2'!G27</f>
        <v>100</v>
      </c>
      <c r="H27" s="255">
        <f>'D-8-1'!H27+'D-8-2'!H27</f>
        <v>32</v>
      </c>
      <c r="I27" s="62" t="s">
        <v>184</v>
      </c>
      <c r="J27" s="1467" t="s">
        <v>166</v>
      </c>
    </row>
    <row r="28" spans="1:10" ht="14.25" thickTop="1" thickBot="1" x14ac:dyDescent="0.25">
      <c r="A28" s="1466"/>
      <c r="B28" s="156" t="s">
        <v>802</v>
      </c>
      <c r="C28" s="257">
        <f>'D-8-1'!C28+'D-8-2'!C28</f>
        <v>23</v>
      </c>
      <c r="D28" s="255">
        <f>'D-8-1'!D28+'D-8-2'!D28</f>
        <v>0</v>
      </c>
      <c r="E28" s="255">
        <f>'D-8-1'!E28+'D-8-2'!E28</f>
        <v>0</v>
      </c>
      <c r="F28" s="255">
        <f>'D-8-1'!F28+'D-8-2'!F28</f>
        <v>2</v>
      </c>
      <c r="G28" s="255">
        <f>'D-8-1'!G28+'D-8-2'!G28</f>
        <v>19</v>
      </c>
      <c r="H28" s="255">
        <f>'D-8-1'!H28+'D-8-2'!H28</f>
        <v>2</v>
      </c>
      <c r="I28" s="60" t="s">
        <v>446</v>
      </c>
      <c r="J28" s="1467"/>
    </row>
    <row r="29" spans="1:10" ht="14.25" thickTop="1" thickBot="1" x14ac:dyDescent="0.25">
      <c r="A29" s="1466"/>
      <c r="B29" s="605" t="s">
        <v>47</v>
      </c>
      <c r="C29" s="257">
        <f>'D-8-1'!C29+'D-8-2'!C29</f>
        <v>162</v>
      </c>
      <c r="D29" s="949">
        <f>'D-8-1'!D29+'D-8-2'!D29</f>
        <v>5</v>
      </c>
      <c r="E29" s="949">
        <f>'D-8-1'!E29+'D-8-2'!E29</f>
        <v>0</v>
      </c>
      <c r="F29" s="949">
        <f>'D-8-1'!F29+'D-8-2'!F29</f>
        <v>4</v>
      </c>
      <c r="G29" s="949">
        <f>'D-8-1'!G29+'D-8-2'!G29</f>
        <v>119</v>
      </c>
      <c r="H29" s="949">
        <f>'D-8-1'!H29+'D-8-2'!H29</f>
        <v>34</v>
      </c>
      <c r="I29" s="86" t="s">
        <v>48</v>
      </c>
      <c r="J29" s="1467"/>
    </row>
    <row r="30" spans="1:10" ht="14.25" thickTop="1" thickBot="1" x14ac:dyDescent="0.25">
      <c r="A30" s="1478" t="s">
        <v>877</v>
      </c>
      <c r="B30" s="157" t="s">
        <v>801</v>
      </c>
      <c r="C30" s="297">
        <f>'D-8-1'!C30+'D-8-2'!C30</f>
        <v>128</v>
      </c>
      <c r="D30" s="718">
        <f>'D-8-1'!D30+'D-8-2'!D30</f>
        <v>4</v>
      </c>
      <c r="E30" s="718">
        <f>'D-8-1'!E30+'D-8-2'!E30</f>
        <v>1</v>
      </c>
      <c r="F30" s="718">
        <f>'D-8-1'!F30+'D-8-2'!F30</f>
        <v>4</v>
      </c>
      <c r="G30" s="718">
        <f>'D-8-1'!G30+'D-8-2'!G30</f>
        <v>94</v>
      </c>
      <c r="H30" s="718">
        <f>'D-8-1'!H30+'D-8-2'!H30</f>
        <v>25</v>
      </c>
      <c r="I30" s="61" t="s">
        <v>184</v>
      </c>
      <c r="J30" s="1470" t="s">
        <v>168</v>
      </c>
    </row>
    <row r="31" spans="1:10" ht="14.25" thickTop="1" thickBot="1" x14ac:dyDescent="0.25">
      <c r="A31" s="1478"/>
      <c r="B31" s="157" t="s">
        <v>802</v>
      </c>
      <c r="C31" s="297">
        <f>'D-8-1'!C31+'D-8-2'!C31</f>
        <v>38</v>
      </c>
      <c r="D31" s="718">
        <f>'D-8-1'!D31+'D-8-2'!D31</f>
        <v>0</v>
      </c>
      <c r="E31" s="718">
        <f>'D-8-1'!E31+'D-8-2'!E31</f>
        <v>1</v>
      </c>
      <c r="F31" s="718">
        <f>'D-8-1'!F31+'D-8-2'!F31</f>
        <v>2</v>
      </c>
      <c r="G31" s="718">
        <f>'D-8-1'!G31+'D-8-2'!G31</f>
        <v>32</v>
      </c>
      <c r="H31" s="718">
        <f>'D-8-1'!H31+'D-8-2'!H31</f>
        <v>3</v>
      </c>
      <c r="I31" s="61" t="s">
        <v>446</v>
      </c>
      <c r="J31" s="1470"/>
    </row>
    <row r="32" spans="1:10" ht="14.25" thickTop="1" thickBot="1" x14ac:dyDescent="0.25">
      <c r="A32" s="1478"/>
      <c r="B32" s="606" t="s">
        <v>47</v>
      </c>
      <c r="C32" s="297">
        <f>'D-8-1'!C32+'D-8-2'!C32</f>
        <v>166</v>
      </c>
      <c r="D32" s="950">
        <f>'D-8-1'!D32+'D-8-2'!D32</f>
        <v>4</v>
      </c>
      <c r="E32" s="950">
        <f>'D-8-1'!E32+'D-8-2'!E32</f>
        <v>2</v>
      </c>
      <c r="F32" s="950">
        <f>'D-8-1'!F32+'D-8-2'!F32</f>
        <v>6</v>
      </c>
      <c r="G32" s="950">
        <f>'D-8-1'!G32+'D-8-2'!G32</f>
        <v>126</v>
      </c>
      <c r="H32" s="950">
        <f>'D-8-1'!H32+'D-8-2'!H32</f>
        <v>28</v>
      </c>
      <c r="I32" s="87" t="s">
        <v>48</v>
      </c>
      <c r="J32" s="1470"/>
    </row>
    <row r="33" spans="1:10" ht="14.25" thickTop="1" thickBot="1" x14ac:dyDescent="0.25">
      <c r="A33" s="1466" t="s">
        <v>878</v>
      </c>
      <c r="B33" s="156" t="s">
        <v>801</v>
      </c>
      <c r="C33" s="257">
        <f>'D-8-1'!C33+'D-8-2'!C33</f>
        <v>140</v>
      </c>
      <c r="D33" s="255">
        <f>'D-8-1'!D33+'D-8-2'!D33</f>
        <v>4</v>
      </c>
      <c r="E33" s="255">
        <f>'D-8-1'!E33+'D-8-2'!E33</f>
        <v>0</v>
      </c>
      <c r="F33" s="255">
        <f>'D-8-1'!F33+'D-8-2'!F33</f>
        <v>4</v>
      </c>
      <c r="G33" s="255">
        <f>'D-8-1'!G33+'D-8-2'!G33</f>
        <v>118</v>
      </c>
      <c r="H33" s="255">
        <f>'D-8-1'!H33+'D-8-2'!H33</f>
        <v>14</v>
      </c>
      <c r="I33" s="62" t="s">
        <v>184</v>
      </c>
      <c r="J33" s="1467" t="s">
        <v>170</v>
      </c>
    </row>
    <row r="34" spans="1:10" ht="14.25" thickTop="1" thickBot="1" x14ac:dyDescent="0.25">
      <c r="A34" s="1466"/>
      <c r="B34" s="156" t="s">
        <v>802</v>
      </c>
      <c r="C34" s="257">
        <f>'D-8-1'!C34+'D-8-2'!C34</f>
        <v>39</v>
      </c>
      <c r="D34" s="255">
        <f>'D-8-1'!D34+'D-8-2'!D34</f>
        <v>1</v>
      </c>
      <c r="E34" s="255">
        <f>'D-8-1'!E34+'D-8-2'!E34</f>
        <v>2</v>
      </c>
      <c r="F34" s="255">
        <f>'D-8-1'!F34+'D-8-2'!F34</f>
        <v>5</v>
      </c>
      <c r="G34" s="255">
        <f>'D-8-1'!G34+'D-8-2'!G34</f>
        <v>29</v>
      </c>
      <c r="H34" s="255">
        <f>'D-8-1'!H34+'D-8-2'!H34</f>
        <v>2</v>
      </c>
      <c r="I34" s="60" t="s">
        <v>446</v>
      </c>
      <c r="J34" s="1467"/>
    </row>
    <row r="35" spans="1:10" ht="14.25" thickTop="1" thickBot="1" x14ac:dyDescent="0.25">
      <c r="A35" s="1466"/>
      <c r="B35" s="605" t="s">
        <v>47</v>
      </c>
      <c r="C35" s="257">
        <f>'D-8-1'!C35+'D-8-2'!C35</f>
        <v>179</v>
      </c>
      <c r="D35" s="949">
        <f>'D-8-1'!D35+'D-8-2'!D35</f>
        <v>5</v>
      </c>
      <c r="E35" s="949">
        <f>'D-8-1'!E35+'D-8-2'!E35</f>
        <v>2</v>
      </c>
      <c r="F35" s="949">
        <f>'D-8-1'!F35+'D-8-2'!F35</f>
        <v>9</v>
      </c>
      <c r="G35" s="949">
        <f>'D-8-1'!G35+'D-8-2'!G35</f>
        <v>147</v>
      </c>
      <c r="H35" s="949">
        <f>'D-8-1'!H35+'D-8-2'!H35</f>
        <v>16</v>
      </c>
      <c r="I35" s="86" t="s">
        <v>48</v>
      </c>
      <c r="J35" s="1467"/>
    </row>
    <row r="36" spans="1:10" ht="14.25" thickTop="1" thickBot="1" x14ac:dyDescent="0.25">
      <c r="A36" s="1478" t="s">
        <v>879</v>
      </c>
      <c r="B36" s="157" t="s">
        <v>801</v>
      </c>
      <c r="C36" s="297">
        <f>'D-8-1'!C36+'D-8-2'!C36</f>
        <v>117</v>
      </c>
      <c r="D36" s="718">
        <f>'D-8-1'!D36+'D-8-2'!D36</f>
        <v>0</v>
      </c>
      <c r="E36" s="718">
        <f>'D-8-1'!E36+'D-8-2'!E36</f>
        <v>0</v>
      </c>
      <c r="F36" s="718">
        <f>'D-8-1'!F36+'D-8-2'!F36</f>
        <v>2</v>
      </c>
      <c r="G36" s="718">
        <f>'D-8-1'!G36+'D-8-2'!G36</f>
        <v>107</v>
      </c>
      <c r="H36" s="718">
        <f>'D-8-1'!H36+'D-8-2'!H36</f>
        <v>8</v>
      </c>
      <c r="I36" s="61" t="s">
        <v>184</v>
      </c>
      <c r="J36" s="1470" t="s">
        <v>172</v>
      </c>
    </row>
    <row r="37" spans="1:10" ht="14.25" thickTop="1" thickBot="1" x14ac:dyDescent="0.25">
      <c r="A37" s="1478"/>
      <c r="B37" s="157" t="s">
        <v>802</v>
      </c>
      <c r="C37" s="297">
        <f>'D-8-1'!C37+'D-8-2'!C37</f>
        <v>47</v>
      </c>
      <c r="D37" s="718">
        <f>'D-8-1'!D37+'D-8-2'!D37</f>
        <v>1</v>
      </c>
      <c r="E37" s="718">
        <f>'D-8-1'!E37+'D-8-2'!E37</f>
        <v>7</v>
      </c>
      <c r="F37" s="718">
        <f>'D-8-1'!F37+'D-8-2'!F37</f>
        <v>1</v>
      </c>
      <c r="G37" s="718">
        <f>'D-8-1'!G37+'D-8-2'!G37</f>
        <v>35</v>
      </c>
      <c r="H37" s="718">
        <f>'D-8-1'!H37+'D-8-2'!H37</f>
        <v>3</v>
      </c>
      <c r="I37" s="61" t="s">
        <v>446</v>
      </c>
      <c r="J37" s="1470"/>
    </row>
    <row r="38" spans="1:10" ht="14.25" thickTop="1" thickBot="1" x14ac:dyDescent="0.25">
      <c r="A38" s="1478"/>
      <c r="B38" s="606" t="s">
        <v>47</v>
      </c>
      <c r="C38" s="297">
        <f>'D-8-1'!C38+'D-8-2'!C38</f>
        <v>164</v>
      </c>
      <c r="D38" s="950">
        <f>'D-8-1'!D38+'D-8-2'!D38</f>
        <v>1</v>
      </c>
      <c r="E38" s="950">
        <f>'D-8-1'!E38+'D-8-2'!E38</f>
        <v>7</v>
      </c>
      <c r="F38" s="950">
        <f>'D-8-1'!F38+'D-8-2'!F38</f>
        <v>3</v>
      </c>
      <c r="G38" s="950">
        <f>'D-8-1'!G38+'D-8-2'!G38</f>
        <v>142</v>
      </c>
      <c r="H38" s="950">
        <f>'D-8-1'!H38+'D-8-2'!H38</f>
        <v>11</v>
      </c>
      <c r="I38" s="87" t="s">
        <v>48</v>
      </c>
      <c r="J38" s="1470"/>
    </row>
    <row r="39" spans="1:10" ht="14.25" thickTop="1" thickBot="1" x14ac:dyDescent="0.25">
      <c r="A39" s="1466" t="s">
        <v>288</v>
      </c>
      <c r="B39" s="156" t="s">
        <v>801</v>
      </c>
      <c r="C39" s="257">
        <f>'D-8-1'!C39+'D-8-2'!C39</f>
        <v>98</v>
      </c>
      <c r="D39" s="255">
        <f>'D-8-1'!D39+'D-8-2'!D39</f>
        <v>0</v>
      </c>
      <c r="E39" s="255">
        <f>'D-8-1'!E39+'D-8-2'!E39</f>
        <v>0</v>
      </c>
      <c r="F39" s="255">
        <f>'D-8-1'!F39+'D-8-2'!F39</f>
        <v>2</v>
      </c>
      <c r="G39" s="255">
        <f>'D-8-1'!G39+'D-8-2'!G39</f>
        <v>94</v>
      </c>
      <c r="H39" s="255">
        <f>'D-8-1'!H39+'D-8-2'!H39</f>
        <v>2</v>
      </c>
      <c r="I39" s="62" t="s">
        <v>184</v>
      </c>
      <c r="J39" s="1467" t="s">
        <v>288</v>
      </c>
    </row>
    <row r="40" spans="1:10" ht="14.25" thickTop="1" thickBot="1" x14ac:dyDescent="0.25">
      <c r="A40" s="1466"/>
      <c r="B40" s="156" t="s">
        <v>802</v>
      </c>
      <c r="C40" s="257">
        <f>'D-8-1'!C40+'D-8-2'!C40</f>
        <v>63</v>
      </c>
      <c r="D40" s="255">
        <f>'D-8-1'!D40+'D-8-2'!D40</f>
        <v>2</v>
      </c>
      <c r="E40" s="255">
        <f>'D-8-1'!E40+'D-8-2'!E40</f>
        <v>9</v>
      </c>
      <c r="F40" s="255">
        <f>'D-8-1'!F40+'D-8-2'!F40</f>
        <v>3</v>
      </c>
      <c r="G40" s="255">
        <f>'D-8-1'!G40+'D-8-2'!G40</f>
        <v>47</v>
      </c>
      <c r="H40" s="255">
        <f>'D-8-1'!H40+'D-8-2'!H40</f>
        <v>2</v>
      </c>
      <c r="I40" s="60" t="s">
        <v>446</v>
      </c>
      <c r="J40" s="1467"/>
    </row>
    <row r="41" spans="1:10" ht="14.25" thickTop="1" thickBot="1" x14ac:dyDescent="0.25">
      <c r="A41" s="1466"/>
      <c r="B41" s="605" t="s">
        <v>47</v>
      </c>
      <c r="C41" s="257">
        <f>'D-8-1'!C41+'D-8-2'!C41</f>
        <v>161</v>
      </c>
      <c r="D41" s="949">
        <f>'D-8-1'!D41+'D-8-2'!D41</f>
        <v>2</v>
      </c>
      <c r="E41" s="949">
        <f>'D-8-1'!E41+'D-8-2'!E41</f>
        <v>9</v>
      </c>
      <c r="F41" s="949">
        <f>'D-8-1'!F41+'D-8-2'!F41</f>
        <v>5</v>
      </c>
      <c r="G41" s="949">
        <f>'D-8-1'!G41+'D-8-2'!G41</f>
        <v>141</v>
      </c>
      <c r="H41" s="949">
        <f>'D-8-1'!H41+'D-8-2'!H41</f>
        <v>4</v>
      </c>
      <c r="I41" s="86" t="s">
        <v>48</v>
      </c>
      <c r="J41" s="1467"/>
    </row>
    <row r="42" spans="1:10" ht="14.25" thickTop="1" thickBot="1" x14ac:dyDescent="0.25">
      <c r="A42" s="1478" t="s">
        <v>289</v>
      </c>
      <c r="B42" s="157" t="s">
        <v>801</v>
      </c>
      <c r="C42" s="297">
        <f>'D-8-1'!C42+'D-8-2'!C42</f>
        <v>82</v>
      </c>
      <c r="D42" s="718">
        <f>'D-8-1'!D42+'D-8-2'!D42</f>
        <v>1</v>
      </c>
      <c r="E42" s="718">
        <f>'D-8-1'!E42+'D-8-2'!E42</f>
        <v>0</v>
      </c>
      <c r="F42" s="718">
        <f>'D-8-1'!F42+'D-8-2'!F42</f>
        <v>1</v>
      </c>
      <c r="G42" s="718">
        <f>'D-8-1'!G42+'D-8-2'!G42</f>
        <v>79</v>
      </c>
      <c r="H42" s="718">
        <f>'D-8-1'!H42+'D-8-2'!H42</f>
        <v>1</v>
      </c>
      <c r="I42" s="61" t="s">
        <v>184</v>
      </c>
      <c r="J42" s="1470" t="s">
        <v>289</v>
      </c>
    </row>
    <row r="43" spans="1:10" ht="14.25" thickTop="1" thickBot="1" x14ac:dyDescent="0.25">
      <c r="A43" s="1478"/>
      <c r="B43" s="157" t="s">
        <v>802</v>
      </c>
      <c r="C43" s="297">
        <f>'D-8-1'!C43+'D-8-2'!C43</f>
        <v>55</v>
      </c>
      <c r="D43" s="718">
        <f>'D-8-1'!D43+'D-8-2'!D43</f>
        <v>0</v>
      </c>
      <c r="E43" s="718">
        <f>'D-8-1'!E43+'D-8-2'!E43</f>
        <v>17</v>
      </c>
      <c r="F43" s="718">
        <f>'D-8-1'!F43+'D-8-2'!F43</f>
        <v>1</v>
      </c>
      <c r="G43" s="718">
        <f>'D-8-1'!G43+'D-8-2'!G43</f>
        <v>36</v>
      </c>
      <c r="H43" s="718">
        <f>'D-8-1'!H43+'D-8-2'!H43</f>
        <v>1</v>
      </c>
      <c r="I43" s="61" t="s">
        <v>446</v>
      </c>
      <c r="J43" s="1470"/>
    </row>
    <row r="44" spans="1:10" ht="14.25" thickTop="1" thickBot="1" x14ac:dyDescent="0.25">
      <c r="A44" s="1478"/>
      <c r="B44" s="606" t="s">
        <v>47</v>
      </c>
      <c r="C44" s="297">
        <f>'D-8-1'!C44+'D-8-2'!C44</f>
        <v>137</v>
      </c>
      <c r="D44" s="950">
        <f>'D-8-1'!D44+'D-8-2'!D44</f>
        <v>1</v>
      </c>
      <c r="E44" s="950">
        <f>'D-8-1'!E44+'D-8-2'!E44</f>
        <v>17</v>
      </c>
      <c r="F44" s="950">
        <f>'D-8-1'!F44+'D-8-2'!F44</f>
        <v>2</v>
      </c>
      <c r="G44" s="950">
        <f>'D-8-1'!G44+'D-8-2'!G44</f>
        <v>115</v>
      </c>
      <c r="H44" s="950">
        <f>'D-8-1'!H44+'D-8-2'!H44</f>
        <v>2</v>
      </c>
      <c r="I44" s="87" t="s">
        <v>48</v>
      </c>
      <c r="J44" s="1470"/>
    </row>
    <row r="45" spans="1:10" ht="14.25" thickTop="1" thickBot="1" x14ac:dyDescent="0.25">
      <c r="A45" s="1466" t="s">
        <v>290</v>
      </c>
      <c r="B45" s="156" t="s">
        <v>801</v>
      </c>
      <c r="C45" s="257">
        <f>'D-8-1'!C45+'D-8-2'!C45</f>
        <v>80</v>
      </c>
      <c r="D45" s="255">
        <f>'D-8-1'!D45+'D-8-2'!D45</f>
        <v>0</v>
      </c>
      <c r="E45" s="255">
        <f>'D-8-1'!E45+'D-8-2'!E45</f>
        <v>2</v>
      </c>
      <c r="F45" s="255">
        <f>'D-8-1'!F45+'D-8-2'!F45</f>
        <v>2</v>
      </c>
      <c r="G45" s="255">
        <f>'D-8-1'!G45+'D-8-2'!G45</f>
        <v>74</v>
      </c>
      <c r="H45" s="255">
        <f>'D-8-1'!H45+'D-8-2'!H45</f>
        <v>2</v>
      </c>
      <c r="I45" s="62" t="s">
        <v>184</v>
      </c>
      <c r="J45" s="1467" t="s">
        <v>290</v>
      </c>
    </row>
    <row r="46" spans="1:10" ht="14.25" thickTop="1" thickBot="1" x14ac:dyDescent="0.25">
      <c r="A46" s="1466"/>
      <c r="B46" s="156" t="s">
        <v>802</v>
      </c>
      <c r="C46" s="257">
        <f>'D-8-1'!C46+'D-8-2'!C46</f>
        <v>69</v>
      </c>
      <c r="D46" s="255">
        <f>'D-8-1'!D46+'D-8-2'!D46</f>
        <v>1</v>
      </c>
      <c r="E46" s="255">
        <f>'D-8-1'!E46+'D-8-2'!E46</f>
        <v>28</v>
      </c>
      <c r="F46" s="255">
        <f>'D-8-1'!F46+'D-8-2'!F46</f>
        <v>0</v>
      </c>
      <c r="G46" s="255">
        <f>'D-8-1'!G46+'D-8-2'!G46</f>
        <v>39</v>
      </c>
      <c r="H46" s="255">
        <f>'D-8-1'!H46+'D-8-2'!H46</f>
        <v>1</v>
      </c>
      <c r="I46" s="60" t="s">
        <v>446</v>
      </c>
      <c r="J46" s="1467"/>
    </row>
    <row r="47" spans="1:10" ht="14.25" thickTop="1" thickBot="1" x14ac:dyDescent="0.25">
      <c r="A47" s="1466"/>
      <c r="B47" s="605" t="s">
        <v>47</v>
      </c>
      <c r="C47" s="257">
        <f>'D-8-1'!C47+'D-8-2'!C47</f>
        <v>149</v>
      </c>
      <c r="D47" s="949">
        <f>'D-8-1'!D47+'D-8-2'!D47</f>
        <v>1</v>
      </c>
      <c r="E47" s="949">
        <f>'D-8-1'!E47+'D-8-2'!E47</f>
        <v>30</v>
      </c>
      <c r="F47" s="949">
        <f>'D-8-1'!F47+'D-8-2'!F47</f>
        <v>2</v>
      </c>
      <c r="G47" s="949">
        <f>'D-8-1'!G47+'D-8-2'!G47</f>
        <v>113</v>
      </c>
      <c r="H47" s="949">
        <f>'D-8-1'!H47+'D-8-2'!H47</f>
        <v>3</v>
      </c>
      <c r="I47" s="86" t="s">
        <v>48</v>
      </c>
      <c r="J47" s="1467"/>
    </row>
    <row r="48" spans="1:10" ht="14.25" thickTop="1" thickBot="1" x14ac:dyDescent="0.25">
      <c r="A48" s="1478" t="s">
        <v>291</v>
      </c>
      <c r="B48" s="752" t="s">
        <v>801</v>
      </c>
      <c r="C48" s="249">
        <f>'D-8-1'!C48+'D-8-2'!C48</f>
        <v>72</v>
      </c>
      <c r="D48" s="250">
        <f>'D-8-1'!D48+'D-8-2'!D48</f>
        <v>2</v>
      </c>
      <c r="E48" s="250">
        <f>'D-8-1'!E48+'D-8-2'!E48</f>
        <v>1</v>
      </c>
      <c r="F48" s="250">
        <f>'D-8-1'!F48+'D-8-2'!F48</f>
        <v>0</v>
      </c>
      <c r="G48" s="250">
        <f>'D-8-1'!G48+'D-8-2'!G48</f>
        <v>67</v>
      </c>
      <c r="H48" s="250">
        <f>'D-8-1'!H48+'D-8-2'!H48</f>
        <v>2</v>
      </c>
      <c r="I48" s="61" t="s">
        <v>184</v>
      </c>
      <c r="J48" s="1470" t="s">
        <v>291</v>
      </c>
    </row>
    <row r="49" spans="1:10" ht="14.25" thickTop="1" thickBot="1" x14ac:dyDescent="0.25">
      <c r="A49" s="1478"/>
      <c r="B49" s="752" t="s">
        <v>802</v>
      </c>
      <c r="C49" s="297">
        <f>'D-8-1'!C49+'D-8-2'!C49</f>
        <v>60</v>
      </c>
      <c r="D49" s="718">
        <f>'D-8-1'!D49+'D-8-2'!D49</f>
        <v>4</v>
      </c>
      <c r="E49" s="718">
        <f>'D-8-1'!E49+'D-8-2'!E49</f>
        <v>27</v>
      </c>
      <c r="F49" s="718">
        <f>'D-8-1'!F49+'D-8-2'!F49</f>
        <v>3</v>
      </c>
      <c r="G49" s="718">
        <f>'D-8-1'!G49+'D-8-2'!G49</f>
        <v>26</v>
      </c>
      <c r="H49" s="718">
        <f>'D-8-1'!H49+'D-8-2'!H49</f>
        <v>0</v>
      </c>
      <c r="I49" s="61" t="s">
        <v>446</v>
      </c>
      <c r="J49" s="1470"/>
    </row>
    <row r="50" spans="1:10" ht="13.5" thickTop="1" x14ac:dyDescent="0.2">
      <c r="A50" s="1479"/>
      <c r="B50" s="551" t="s">
        <v>47</v>
      </c>
      <c r="C50" s="467">
        <f>'D-8-1'!C50+'D-8-2'!C50</f>
        <v>132</v>
      </c>
      <c r="D50" s="1074">
        <f>'D-8-1'!D50+'D-8-2'!D50</f>
        <v>6</v>
      </c>
      <c r="E50" s="1074">
        <f>'D-8-1'!E50+'D-8-2'!E50</f>
        <v>28</v>
      </c>
      <c r="F50" s="1074">
        <f>'D-8-1'!F50+'D-8-2'!F50</f>
        <v>3</v>
      </c>
      <c r="G50" s="1074">
        <f>'D-8-1'!G50+'D-8-2'!G50</f>
        <v>93</v>
      </c>
      <c r="H50" s="1074">
        <f>'D-8-1'!H50+'D-8-2'!H50</f>
        <v>2</v>
      </c>
      <c r="I50" s="1075" t="s">
        <v>48</v>
      </c>
      <c r="J50" s="1480"/>
    </row>
    <row r="51" spans="1:10" ht="13.5" thickBot="1" x14ac:dyDescent="0.25">
      <c r="A51" s="1483" t="s">
        <v>292</v>
      </c>
      <c r="B51" s="141" t="s">
        <v>801</v>
      </c>
      <c r="C51" s="257">
        <f>'D-8-1'!C51+'D-8-2'!C51</f>
        <v>52</v>
      </c>
      <c r="D51" s="255">
        <f>'D-8-1'!D51+'D-8-2'!D51</f>
        <v>0</v>
      </c>
      <c r="E51" s="255">
        <f>'D-8-1'!E51+'D-8-2'!E51</f>
        <v>1</v>
      </c>
      <c r="F51" s="255">
        <f>'D-8-1'!F51+'D-8-2'!F51</f>
        <v>1</v>
      </c>
      <c r="G51" s="255">
        <f>'D-8-1'!G51+'D-8-2'!G51</f>
        <v>49</v>
      </c>
      <c r="H51" s="255">
        <f>'D-8-1'!H51+'D-8-2'!H51</f>
        <v>1</v>
      </c>
      <c r="I51" s="62" t="s">
        <v>184</v>
      </c>
      <c r="J51" s="1482" t="s">
        <v>292</v>
      </c>
    </row>
    <row r="52" spans="1:10" ht="14.25" thickTop="1" thickBot="1" x14ac:dyDescent="0.25">
      <c r="A52" s="1466"/>
      <c r="B52" s="156" t="s">
        <v>802</v>
      </c>
      <c r="C52" s="257">
        <f>'D-8-1'!C52+'D-8-2'!C52</f>
        <v>36</v>
      </c>
      <c r="D52" s="255">
        <f>'D-8-1'!D52+'D-8-2'!D52</f>
        <v>0</v>
      </c>
      <c r="E52" s="255">
        <f>'D-8-1'!E52+'D-8-2'!E52</f>
        <v>12</v>
      </c>
      <c r="F52" s="255">
        <f>'D-8-1'!F52+'D-8-2'!F52</f>
        <v>2</v>
      </c>
      <c r="G52" s="255">
        <f>'D-8-1'!G52+'D-8-2'!G52</f>
        <v>22</v>
      </c>
      <c r="H52" s="255">
        <f>'D-8-1'!H52+'D-8-2'!H52</f>
        <v>0</v>
      </c>
      <c r="I52" s="60" t="s">
        <v>446</v>
      </c>
      <c r="J52" s="1467"/>
    </row>
    <row r="53" spans="1:10" ht="14.25" thickTop="1" thickBot="1" x14ac:dyDescent="0.25">
      <c r="A53" s="1466"/>
      <c r="B53" s="605" t="s">
        <v>47</v>
      </c>
      <c r="C53" s="257">
        <f>'D-8-1'!C53+'D-8-2'!C53</f>
        <v>88</v>
      </c>
      <c r="D53" s="949">
        <f>'D-8-1'!D53+'D-8-2'!D53</f>
        <v>0</v>
      </c>
      <c r="E53" s="949">
        <f>'D-8-1'!E53+'D-8-2'!E53</f>
        <v>13</v>
      </c>
      <c r="F53" s="949">
        <f>'D-8-1'!F53+'D-8-2'!F53</f>
        <v>3</v>
      </c>
      <c r="G53" s="949">
        <f>'D-8-1'!G53+'D-8-2'!G53</f>
        <v>71</v>
      </c>
      <c r="H53" s="949">
        <f>'D-8-1'!H53+'D-8-2'!H53</f>
        <v>1</v>
      </c>
      <c r="I53" s="86" t="s">
        <v>48</v>
      </c>
      <c r="J53" s="1467"/>
    </row>
    <row r="54" spans="1:10" ht="14.25" thickTop="1" thickBot="1" x14ac:dyDescent="0.25">
      <c r="A54" s="1478" t="s">
        <v>293</v>
      </c>
      <c r="B54" s="157" t="s">
        <v>801</v>
      </c>
      <c r="C54" s="297">
        <f>'D-8-1'!C54+'D-8-2'!C54</f>
        <v>26</v>
      </c>
      <c r="D54" s="718">
        <f>'D-8-1'!D54+'D-8-2'!D54</f>
        <v>1</v>
      </c>
      <c r="E54" s="718">
        <f>'D-8-1'!E54+'D-8-2'!E54</f>
        <v>1</v>
      </c>
      <c r="F54" s="718">
        <f>'D-8-1'!F54+'D-8-2'!F54</f>
        <v>0</v>
      </c>
      <c r="G54" s="718">
        <f>'D-8-1'!G54+'D-8-2'!G54</f>
        <v>23</v>
      </c>
      <c r="H54" s="718">
        <f>'D-8-1'!H54+'D-8-2'!H54</f>
        <v>1</v>
      </c>
      <c r="I54" s="61" t="s">
        <v>184</v>
      </c>
      <c r="J54" s="1470" t="s">
        <v>293</v>
      </c>
    </row>
    <row r="55" spans="1:10" ht="14.25" thickTop="1" thickBot="1" x14ac:dyDescent="0.25">
      <c r="A55" s="1478"/>
      <c r="B55" s="157" t="s">
        <v>802</v>
      </c>
      <c r="C55" s="297">
        <f>'D-8-1'!C55+'D-8-2'!C55</f>
        <v>14</v>
      </c>
      <c r="D55" s="718">
        <f>'D-8-1'!D55+'D-8-2'!D55</f>
        <v>1</v>
      </c>
      <c r="E55" s="718">
        <f>'D-8-1'!E55+'D-8-2'!E55</f>
        <v>3</v>
      </c>
      <c r="F55" s="718">
        <f>'D-8-1'!F55+'D-8-2'!F55</f>
        <v>2</v>
      </c>
      <c r="G55" s="718">
        <f>'D-8-1'!G55+'D-8-2'!G55</f>
        <v>8</v>
      </c>
      <c r="H55" s="718">
        <f>'D-8-1'!H55+'D-8-2'!H55</f>
        <v>0</v>
      </c>
      <c r="I55" s="61" t="s">
        <v>446</v>
      </c>
      <c r="J55" s="1470"/>
    </row>
    <row r="56" spans="1:10" ht="14.25" thickTop="1" thickBot="1" x14ac:dyDescent="0.25">
      <c r="A56" s="1478"/>
      <c r="B56" s="606" t="s">
        <v>47</v>
      </c>
      <c r="C56" s="297">
        <f>'D-8-1'!C56+'D-8-2'!C56</f>
        <v>40</v>
      </c>
      <c r="D56" s="950">
        <f>'D-8-1'!D56+'D-8-2'!D56</f>
        <v>2</v>
      </c>
      <c r="E56" s="950">
        <f>'D-8-1'!E56+'D-8-2'!E56</f>
        <v>4</v>
      </c>
      <c r="F56" s="950">
        <f>'D-8-1'!F56+'D-8-2'!F56</f>
        <v>2</v>
      </c>
      <c r="G56" s="950">
        <f>'D-8-1'!G56+'D-8-2'!G56</f>
        <v>31</v>
      </c>
      <c r="H56" s="950">
        <f>'D-8-1'!H56+'D-8-2'!H56</f>
        <v>1</v>
      </c>
      <c r="I56" s="87" t="s">
        <v>48</v>
      </c>
      <c r="J56" s="1470"/>
    </row>
    <row r="57" spans="1:10" ht="14.25" thickTop="1" thickBot="1" x14ac:dyDescent="0.25">
      <c r="A57" s="1466" t="s">
        <v>280</v>
      </c>
      <c r="B57" s="156" t="s">
        <v>801</v>
      </c>
      <c r="C57" s="257">
        <f>'D-8-1'!C57+'D-8-2'!C57</f>
        <v>8</v>
      </c>
      <c r="D57" s="255">
        <f>'D-8-1'!D57+'D-8-2'!D57</f>
        <v>1</v>
      </c>
      <c r="E57" s="255">
        <f>'D-8-1'!E57+'D-8-2'!E57</f>
        <v>0</v>
      </c>
      <c r="F57" s="255">
        <f>'D-8-1'!F57+'D-8-2'!F57</f>
        <v>0</v>
      </c>
      <c r="G57" s="255">
        <f>'D-8-1'!G57+'D-8-2'!G57</f>
        <v>7</v>
      </c>
      <c r="H57" s="255">
        <f>'D-8-1'!H57+'D-8-2'!H57</f>
        <v>0</v>
      </c>
      <c r="I57" s="62" t="s">
        <v>184</v>
      </c>
      <c r="J57" s="1467" t="s">
        <v>280</v>
      </c>
    </row>
    <row r="58" spans="1:10" ht="14.25" thickTop="1" thickBot="1" x14ac:dyDescent="0.25">
      <c r="A58" s="1466"/>
      <c r="B58" s="156" t="s">
        <v>802</v>
      </c>
      <c r="C58" s="257">
        <f>'D-8-1'!C58+'D-8-2'!C58</f>
        <v>12</v>
      </c>
      <c r="D58" s="255">
        <f>'D-8-1'!D58+'D-8-2'!D58</f>
        <v>0</v>
      </c>
      <c r="E58" s="255">
        <f>'D-8-1'!E58+'D-8-2'!E58</f>
        <v>6</v>
      </c>
      <c r="F58" s="255">
        <f>'D-8-1'!F58+'D-8-2'!F58</f>
        <v>1</v>
      </c>
      <c r="G58" s="255">
        <f>'D-8-1'!G58+'D-8-2'!G58</f>
        <v>5</v>
      </c>
      <c r="H58" s="255">
        <f>'D-8-1'!H58+'D-8-2'!H58</f>
        <v>0</v>
      </c>
      <c r="I58" s="60" t="s">
        <v>446</v>
      </c>
      <c r="J58" s="1467"/>
    </row>
    <row r="59" spans="1:10" ht="14.25" thickTop="1" thickBot="1" x14ac:dyDescent="0.25">
      <c r="A59" s="1466"/>
      <c r="B59" s="605" t="s">
        <v>47</v>
      </c>
      <c r="C59" s="257">
        <f>'D-8-1'!C59+'D-8-2'!C59</f>
        <v>20</v>
      </c>
      <c r="D59" s="949">
        <f>'D-8-1'!D59+'D-8-2'!D59</f>
        <v>1</v>
      </c>
      <c r="E59" s="949">
        <f>'D-8-1'!E59+'D-8-2'!E59</f>
        <v>6</v>
      </c>
      <c r="F59" s="949">
        <f>'D-8-1'!F59+'D-8-2'!F59</f>
        <v>1</v>
      </c>
      <c r="G59" s="949">
        <f>'D-8-1'!G59+'D-8-2'!G59</f>
        <v>12</v>
      </c>
      <c r="H59" s="949">
        <f>'D-8-1'!H59+'D-8-2'!H59</f>
        <v>0</v>
      </c>
      <c r="I59" s="86" t="s">
        <v>48</v>
      </c>
      <c r="J59" s="1467"/>
    </row>
    <row r="60" spans="1:10" ht="14.25" thickTop="1" thickBot="1" x14ac:dyDescent="0.25">
      <c r="A60" s="1468" t="s">
        <v>74</v>
      </c>
      <c r="B60" s="157" t="s">
        <v>801</v>
      </c>
      <c r="C60" s="297">
        <f>'D-8-1'!C60+'D-8-2'!C60</f>
        <v>2</v>
      </c>
      <c r="D60" s="718">
        <f>'D-8-1'!D60+'D-8-2'!D60</f>
        <v>2</v>
      </c>
      <c r="E60" s="718">
        <f>'D-8-1'!E60+'D-8-2'!E60</f>
        <v>0</v>
      </c>
      <c r="F60" s="718">
        <f>'D-8-1'!F60+'D-8-2'!F60</f>
        <v>0</v>
      </c>
      <c r="G60" s="718">
        <f>'D-8-1'!G60+'D-8-2'!G60</f>
        <v>0</v>
      </c>
      <c r="H60" s="718">
        <f>'D-8-1'!H60+'D-8-2'!H60</f>
        <v>0</v>
      </c>
      <c r="I60" s="61" t="s">
        <v>184</v>
      </c>
      <c r="J60" s="1470" t="s">
        <v>75</v>
      </c>
    </row>
    <row r="61" spans="1:10" ht="14.25" thickTop="1" thickBot="1" x14ac:dyDescent="0.25">
      <c r="A61" s="1468"/>
      <c r="B61" s="157" t="s">
        <v>802</v>
      </c>
      <c r="C61" s="297">
        <f>'D-8-1'!C61+'D-8-2'!C61</f>
        <v>0</v>
      </c>
      <c r="D61" s="718">
        <f>'D-8-1'!D61+'D-8-2'!D61</f>
        <v>0</v>
      </c>
      <c r="E61" s="718">
        <f>'D-8-1'!E61+'D-8-2'!E61</f>
        <v>0</v>
      </c>
      <c r="F61" s="718">
        <f>'D-8-1'!F61+'D-8-2'!F61</f>
        <v>0</v>
      </c>
      <c r="G61" s="718">
        <f>'D-8-1'!G61+'D-8-2'!G61</f>
        <v>0</v>
      </c>
      <c r="H61" s="718">
        <f>'D-8-1'!H61+'D-8-2'!H61</f>
        <v>0</v>
      </c>
      <c r="I61" s="61" t="s">
        <v>446</v>
      </c>
      <c r="J61" s="1470"/>
    </row>
    <row r="62" spans="1:10" ht="13.5" thickTop="1" x14ac:dyDescent="0.2">
      <c r="A62" s="1469"/>
      <c r="B62" s="607" t="s">
        <v>47</v>
      </c>
      <c r="C62" s="253">
        <f>'D-8-1'!C62+'D-8-2'!C62</f>
        <v>2</v>
      </c>
      <c r="D62" s="951">
        <f>'D-8-1'!D62+'D-8-2'!D62</f>
        <v>2</v>
      </c>
      <c r="E62" s="951">
        <f>'D-8-1'!E62+'D-8-2'!E62</f>
        <v>0</v>
      </c>
      <c r="F62" s="951">
        <f>'D-8-1'!F62+'D-8-2'!F62</f>
        <v>0</v>
      </c>
      <c r="G62" s="951">
        <f>'D-8-1'!G62+'D-8-2'!G62</f>
        <v>0</v>
      </c>
      <c r="H62" s="951">
        <f>'D-8-1'!H62+'D-8-2'!H62</f>
        <v>0</v>
      </c>
      <c r="I62" s="603" t="s">
        <v>48</v>
      </c>
      <c r="J62" s="1471"/>
    </row>
    <row r="63" spans="1:10" ht="18" customHeight="1" thickBot="1" x14ac:dyDescent="0.25">
      <c r="A63" s="1472" t="s">
        <v>47</v>
      </c>
      <c r="B63" s="573" t="s">
        <v>801</v>
      </c>
      <c r="C63" s="753">
        <f t="shared" ref="C63:H65" si="0">C9+C12+C15+C18+C21+C24+C27+C30+C33+C36+C39+C42+C45+C48+C51+C54+C57+C60</f>
        <v>1603</v>
      </c>
      <c r="D63" s="753">
        <f t="shared" si="0"/>
        <v>60</v>
      </c>
      <c r="E63" s="753">
        <f t="shared" si="0"/>
        <v>6</v>
      </c>
      <c r="F63" s="753">
        <f t="shared" si="0"/>
        <v>23</v>
      </c>
      <c r="G63" s="753">
        <f t="shared" si="0"/>
        <v>1119</v>
      </c>
      <c r="H63" s="753">
        <f>H9+H12+H15+H18+H21+H24+H27+H30+H33+H36+H39+H42+H45+H48+H51+H54+H57+H60</f>
        <v>395</v>
      </c>
      <c r="I63" s="604" t="s">
        <v>184</v>
      </c>
      <c r="J63" s="1475" t="s">
        <v>48</v>
      </c>
    </row>
    <row r="64" spans="1:10" ht="18" customHeight="1" thickTop="1" thickBot="1" x14ac:dyDescent="0.25">
      <c r="A64" s="1473" t="s">
        <v>294</v>
      </c>
      <c r="B64" s="608" t="s">
        <v>802</v>
      </c>
      <c r="C64" s="214">
        <f t="shared" si="0"/>
        <v>542</v>
      </c>
      <c r="D64" s="214">
        <f t="shared" si="0"/>
        <v>11</v>
      </c>
      <c r="E64" s="214">
        <f t="shared" si="0"/>
        <v>112</v>
      </c>
      <c r="F64" s="214">
        <f t="shared" si="0"/>
        <v>24</v>
      </c>
      <c r="G64" s="214">
        <f t="shared" si="0"/>
        <v>341</v>
      </c>
      <c r="H64" s="214">
        <f t="shared" si="0"/>
        <v>54</v>
      </c>
      <c r="I64" s="86" t="s">
        <v>446</v>
      </c>
      <c r="J64" s="1476" t="s">
        <v>48</v>
      </c>
    </row>
    <row r="65" spans="1:10" ht="18" customHeight="1" thickTop="1" x14ac:dyDescent="0.2">
      <c r="A65" s="1474"/>
      <c r="B65" s="609" t="s">
        <v>47</v>
      </c>
      <c r="C65" s="434">
        <f t="shared" si="0"/>
        <v>2145</v>
      </c>
      <c r="D65" s="434">
        <f t="shared" si="0"/>
        <v>71</v>
      </c>
      <c r="E65" s="434">
        <f t="shared" si="0"/>
        <v>118</v>
      </c>
      <c r="F65" s="434">
        <f t="shared" si="0"/>
        <v>47</v>
      </c>
      <c r="G65" s="434">
        <f t="shared" si="0"/>
        <v>1460</v>
      </c>
      <c r="H65" s="434">
        <f t="shared" si="0"/>
        <v>449</v>
      </c>
      <c r="I65" s="552" t="s">
        <v>48</v>
      </c>
      <c r="J65" s="1477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24"/>
  <sheetViews>
    <sheetView view="pageBreakPreview" zoomScaleNormal="100" zoomScaleSheetLayoutView="100" workbookViewId="0">
      <selection activeCell="B13" sqref="B13"/>
    </sheetView>
  </sheetViews>
  <sheetFormatPr defaultRowHeight="15.75" x14ac:dyDescent="0.2"/>
  <cols>
    <col min="1" max="1" width="20.7109375" style="3" customWidth="1"/>
    <col min="2" max="16" width="7.42578125" style="3" customWidth="1"/>
    <col min="17" max="17" width="20.140625" style="3" customWidth="1"/>
    <col min="18" max="256" width="9.140625" style="9"/>
    <col min="257" max="257" width="23.7109375" style="9" customWidth="1"/>
    <col min="258" max="272" width="6.28515625" style="9" customWidth="1"/>
    <col min="273" max="273" width="24.7109375" style="9" customWidth="1"/>
    <col min="274" max="512" width="9.140625" style="9"/>
    <col min="513" max="513" width="23.7109375" style="9" customWidth="1"/>
    <col min="514" max="528" width="6.28515625" style="9" customWidth="1"/>
    <col min="529" max="529" width="24.7109375" style="9" customWidth="1"/>
    <col min="530" max="768" width="9.140625" style="9"/>
    <col min="769" max="769" width="23.7109375" style="9" customWidth="1"/>
    <col min="770" max="784" width="6.28515625" style="9" customWidth="1"/>
    <col min="785" max="785" width="24.7109375" style="9" customWidth="1"/>
    <col min="786" max="1024" width="9.140625" style="9"/>
    <col min="1025" max="1025" width="23.7109375" style="9" customWidth="1"/>
    <col min="1026" max="1040" width="6.28515625" style="9" customWidth="1"/>
    <col min="1041" max="1041" width="24.7109375" style="9" customWidth="1"/>
    <col min="1042" max="1280" width="9.140625" style="9"/>
    <col min="1281" max="1281" width="23.7109375" style="9" customWidth="1"/>
    <col min="1282" max="1296" width="6.28515625" style="9" customWidth="1"/>
    <col min="1297" max="1297" width="24.7109375" style="9" customWidth="1"/>
    <col min="1298" max="1536" width="9.140625" style="9"/>
    <col min="1537" max="1537" width="23.7109375" style="9" customWidth="1"/>
    <col min="1538" max="1552" width="6.28515625" style="9" customWidth="1"/>
    <col min="1553" max="1553" width="24.7109375" style="9" customWidth="1"/>
    <col min="1554" max="1792" width="9.140625" style="9"/>
    <col min="1793" max="1793" width="23.7109375" style="9" customWidth="1"/>
    <col min="1794" max="1808" width="6.28515625" style="9" customWidth="1"/>
    <col min="1809" max="1809" width="24.7109375" style="9" customWidth="1"/>
    <col min="1810" max="2048" width="9.140625" style="9"/>
    <col min="2049" max="2049" width="23.7109375" style="9" customWidth="1"/>
    <col min="2050" max="2064" width="6.28515625" style="9" customWidth="1"/>
    <col min="2065" max="2065" width="24.7109375" style="9" customWidth="1"/>
    <col min="2066" max="2304" width="9.140625" style="9"/>
    <col min="2305" max="2305" width="23.7109375" style="9" customWidth="1"/>
    <col min="2306" max="2320" width="6.28515625" style="9" customWidth="1"/>
    <col min="2321" max="2321" width="24.7109375" style="9" customWidth="1"/>
    <col min="2322" max="2560" width="9.140625" style="9"/>
    <col min="2561" max="2561" width="23.7109375" style="9" customWidth="1"/>
    <col min="2562" max="2576" width="6.28515625" style="9" customWidth="1"/>
    <col min="2577" max="2577" width="24.7109375" style="9" customWidth="1"/>
    <col min="2578" max="2816" width="9.140625" style="9"/>
    <col min="2817" max="2817" width="23.7109375" style="9" customWidth="1"/>
    <col min="2818" max="2832" width="6.28515625" style="9" customWidth="1"/>
    <col min="2833" max="2833" width="24.7109375" style="9" customWidth="1"/>
    <col min="2834" max="3072" width="9.140625" style="9"/>
    <col min="3073" max="3073" width="23.7109375" style="9" customWidth="1"/>
    <col min="3074" max="3088" width="6.28515625" style="9" customWidth="1"/>
    <col min="3089" max="3089" width="24.7109375" style="9" customWidth="1"/>
    <col min="3090" max="3328" width="9.140625" style="9"/>
    <col min="3329" max="3329" width="23.7109375" style="9" customWidth="1"/>
    <col min="3330" max="3344" width="6.28515625" style="9" customWidth="1"/>
    <col min="3345" max="3345" width="24.7109375" style="9" customWidth="1"/>
    <col min="3346" max="3584" width="9.140625" style="9"/>
    <col min="3585" max="3585" width="23.7109375" style="9" customWidth="1"/>
    <col min="3586" max="3600" width="6.28515625" style="9" customWidth="1"/>
    <col min="3601" max="3601" width="24.7109375" style="9" customWidth="1"/>
    <col min="3602" max="3840" width="9.140625" style="9"/>
    <col min="3841" max="3841" width="23.7109375" style="9" customWidth="1"/>
    <col min="3842" max="3856" width="6.28515625" style="9" customWidth="1"/>
    <col min="3857" max="3857" width="24.7109375" style="9" customWidth="1"/>
    <col min="3858" max="4096" width="9.140625" style="9"/>
    <col min="4097" max="4097" width="23.7109375" style="9" customWidth="1"/>
    <col min="4098" max="4112" width="6.28515625" style="9" customWidth="1"/>
    <col min="4113" max="4113" width="24.7109375" style="9" customWidth="1"/>
    <col min="4114" max="4352" width="9.140625" style="9"/>
    <col min="4353" max="4353" width="23.7109375" style="9" customWidth="1"/>
    <col min="4354" max="4368" width="6.28515625" style="9" customWidth="1"/>
    <col min="4369" max="4369" width="24.7109375" style="9" customWidth="1"/>
    <col min="4370" max="4608" width="9.140625" style="9"/>
    <col min="4609" max="4609" width="23.7109375" style="9" customWidth="1"/>
    <col min="4610" max="4624" width="6.28515625" style="9" customWidth="1"/>
    <col min="4625" max="4625" width="24.7109375" style="9" customWidth="1"/>
    <col min="4626" max="4864" width="9.140625" style="9"/>
    <col min="4865" max="4865" width="23.7109375" style="9" customWidth="1"/>
    <col min="4866" max="4880" width="6.28515625" style="9" customWidth="1"/>
    <col min="4881" max="4881" width="24.7109375" style="9" customWidth="1"/>
    <col min="4882" max="5120" width="9.140625" style="9"/>
    <col min="5121" max="5121" width="23.7109375" style="9" customWidth="1"/>
    <col min="5122" max="5136" width="6.28515625" style="9" customWidth="1"/>
    <col min="5137" max="5137" width="24.7109375" style="9" customWidth="1"/>
    <col min="5138" max="5376" width="9.140625" style="9"/>
    <col min="5377" max="5377" width="23.7109375" style="9" customWidth="1"/>
    <col min="5378" max="5392" width="6.28515625" style="9" customWidth="1"/>
    <col min="5393" max="5393" width="24.7109375" style="9" customWidth="1"/>
    <col min="5394" max="5632" width="9.140625" style="9"/>
    <col min="5633" max="5633" width="23.7109375" style="9" customWidth="1"/>
    <col min="5634" max="5648" width="6.28515625" style="9" customWidth="1"/>
    <col min="5649" max="5649" width="24.7109375" style="9" customWidth="1"/>
    <col min="5650" max="5888" width="9.140625" style="9"/>
    <col min="5889" max="5889" width="23.7109375" style="9" customWidth="1"/>
    <col min="5890" max="5904" width="6.28515625" style="9" customWidth="1"/>
    <col min="5905" max="5905" width="24.7109375" style="9" customWidth="1"/>
    <col min="5906" max="6144" width="9.140625" style="9"/>
    <col min="6145" max="6145" width="23.7109375" style="9" customWidth="1"/>
    <col min="6146" max="6160" width="6.28515625" style="9" customWidth="1"/>
    <col min="6161" max="6161" width="24.7109375" style="9" customWidth="1"/>
    <col min="6162" max="6400" width="9.140625" style="9"/>
    <col min="6401" max="6401" width="23.7109375" style="9" customWidth="1"/>
    <col min="6402" max="6416" width="6.28515625" style="9" customWidth="1"/>
    <col min="6417" max="6417" width="24.7109375" style="9" customWidth="1"/>
    <col min="6418" max="6656" width="9.140625" style="9"/>
    <col min="6657" max="6657" width="23.7109375" style="9" customWidth="1"/>
    <col min="6658" max="6672" width="6.28515625" style="9" customWidth="1"/>
    <col min="6673" max="6673" width="24.7109375" style="9" customWidth="1"/>
    <col min="6674" max="6912" width="9.140625" style="9"/>
    <col min="6913" max="6913" width="23.7109375" style="9" customWidth="1"/>
    <col min="6914" max="6928" width="6.28515625" style="9" customWidth="1"/>
    <col min="6929" max="6929" width="24.7109375" style="9" customWidth="1"/>
    <col min="6930" max="7168" width="9.140625" style="9"/>
    <col min="7169" max="7169" width="23.7109375" style="9" customWidth="1"/>
    <col min="7170" max="7184" width="6.28515625" style="9" customWidth="1"/>
    <col min="7185" max="7185" width="24.7109375" style="9" customWidth="1"/>
    <col min="7186" max="7424" width="9.140625" style="9"/>
    <col min="7425" max="7425" width="23.7109375" style="9" customWidth="1"/>
    <col min="7426" max="7440" width="6.28515625" style="9" customWidth="1"/>
    <col min="7441" max="7441" width="24.7109375" style="9" customWidth="1"/>
    <col min="7442" max="7680" width="9.140625" style="9"/>
    <col min="7681" max="7681" width="23.7109375" style="9" customWidth="1"/>
    <col min="7682" max="7696" width="6.28515625" style="9" customWidth="1"/>
    <col min="7697" max="7697" width="24.7109375" style="9" customWidth="1"/>
    <col min="7698" max="7936" width="9.140625" style="9"/>
    <col min="7937" max="7937" width="23.7109375" style="9" customWidth="1"/>
    <col min="7938" max="7952" width="6.28515625" style="9" customWidth="1"/>
    <col min="7953" max="7953" width="24.7109375" style="9" customWidth="1"/>
    <col min="7954" max="8192" width="9.140625" style="9"/>
    <col min="8193" max="8193" width="23.7109375" style="9" customWidth="1"/>
    <col min="8194" max="8208" width="6.28515625" style="9" customWidth="1"/>
    <col min="8209" max="8209" width="24.7109375" style="9" customWidth="1"/>
    <col min="8210" max="8448" width="9.140625" style="9"/>
    <col min="8449" max="8449" width="23.7109375" style="9" customWidth="1"/>
    <col min="8450" max="8464" width="6.28515625" style="9" customWidth="1"/>
    <col min="8465" max="8465" width="24.7109375" style="9" customWidth="1"/>
    <col min="8466" max="8704" width="9.140625" style="9"/>
    <col min="8705" max="8705" width="23.7109375" style="9" customWidth="1"/>
    <col min="8706" max="8720" width="6.28515625" style="9" customWidth="1"/>
    <col min="8721" max="8721" width="24.7109375" style="9" customWidth="1"/>
    <col min="8722" max="8960" width="9.140625" style="9"/>
    <col min="8961" max="8961" width="23.7109375" style="9" customWidth="1"/>
    <col min="8962" max="8976" width="6.28515625" style="9" customWidth="1"/>
    <col min="8977" max="8977" width="24.7109375" style="9" customWidth="1"/>
    <col min="8978" max="9216" width="9.140625" style="9"/>
    <col min="9217" max="9217" width="23.7109375" style="9" customWidth="1"/>
    <col min="9218" max="9232" width="6.28515625" style="9" customWidth="1"/>
    <col min="9233" max="9233" width="24.7109375" style="9" customWidth="1"/>
    <col min="9234" max="9472" width="9.140625" style="9"/>
    <col min="9473" max="9473" width="23.7109375" style="9" customWidth="1"/>
    <col min="9474" max="9488" width="6.28515625" style="9" customWidth="1"/>
    <col min="9489" max="9489" width="24.7109375" style="9" customWidth="1"/>
    <col min="9490" max="9728" width="9.140625" style="9"/>
    <col min="9729" max="9729" width="23.7109375" style="9" customWidth="1"/>
    <col min="9730" max="9744" width="6.28515625" style="9" customWidth="1"/>
    <col min="9745" max="9745" width="24.7109375" style="9" customWidth="1"/>
    <col min="9746" max="9984" width="9.140625" style="9"/>
    <col min="9985" max="9985" width="23.7109375" style="9" customWidth="1"/>
    <col min="9986" max="10000" width="6.28515625" style="9" customWidth="1"/>
    <col min="10001" max="10001" width="24.7109375" style="9" customWidth="1"/>
    <col min="10002" max="10240" width="9.140625" style="9"/>
    <col min="10241" max="10241" width="23.7109375" style="9" customWidth="1"/>
    <col min="10242" max="10256" width="6.28515625" style="9" customWidth="1"/>
    <col min="10257" max="10257" width="24.7109375" style="9" customWidth="1"/>
    <col min="10258" max="10496" width="9.140625" style="9"/>
    <col min="10497" max="10497" width="23.7109375" style="9" customWidth="1"/>
    <col min="10498" max="10512" width="6.28515625" style="9" customWidth="1"/>
    <col min="10513" max="10513" width="24.7109375" style="9" customWidth="1"/>
    <col min="10514" max="10752" width="9.140625" style="9"/>
    <col min="10753" max="10753" width="23.7109375" style="9" customWidth="1"/>
    <col min="10754" max="10768" width="6.28515625" style="9" customWidth="1"/>
    <col min="10769" max="10769" width="24.7109375" style="9" customWidth="1"/>
    <col min="10770" max="11008" width="9.140625" style="9"/>
    <col min="11009" max="11009" width="23.7109375" style="9" customWidth="1"/>
    <col min="11010" max="11024" width="6.28515625" style="9" customWidth="1"/>
    <col min="11025" max="11025" width="24.7109375" style="9" customWidth="1"/>
    <col min="11026" max="11264" width="9.140625" style="9"/>
    <col min="11265" max="11265" width="23.7109375" style="9" customWidth="1"/>
    <col min="11266" max="11280" width="6.28515625" style="9" customWidth="1"/>
    <col min="11281" max="11281" width="24.7109375" style="9" customWidth="1"/>
    <col min="11282" max="11520" width="9.140625" style="9"/>
    <col min="11521" max="11521" width="23.7109375" style="9" customWidth="1"/>
    <col min="11522" max="11536" width="6.28515625" style="9" customWidth="1"/>
    <col min="11537" max="11537" width="24.7109375" style="9" customWidth="1"/>
    <col min="11538" max="11776" width="9.140625" style="9"/>
    <col min="11777" max="11777" width="23.7109375" style="9" customWidth="1"/>
    <col min="11778" max="11792" width="6.28515625" style="9" customWidth="1"/>
    <col min="11793" max="11793" width="24.7109375" style="9" customWidth="1"/>
    <col min="11794" max="12032" width="9.140625" style="9"/>
    <col min="12033" max="12033" width="23.7109375" style="9" customWidth="1"/>
    <col min="12034" max="12048" width="6.28515625" style="9" customWidth="1"/>
    <col min="12049" max="12049" width="24.7109375" style="9" customWidth="1"/>
    <col min="12050" max="12288" width="9.140625" style="9"/>
    <col min="12289" max="12289" width="23.7109375" style="9" customWidth="1"/>
    <col min="12290" max="12304" width="6.28515625" style="9" customWidth="1"/>
    <col min="12305" max="12305" width="24.7109375" style="9" customWidth="1"/>
    <col min="12306" max="12544" width="9.140625" style="9"/>
    <col min="12545" max="12545" width="23.7109375" style="9" customWidth="1"/>
    <col min="12546" max="12560" width="6.28515625" style="9" customWidth="1"/>
    <col min="12561" max="12561" width="24.7109375" style="9" customWidth="1"/>
    <col min="12562" max="12800" width="9.140625" style="9"/>
    <col min="12801" max="12801" width="23.7109375" style="9" customWidth="1"/>
    <col min="12802" max="12816" width="6.28515625" style="9" customWidth="1"/>
    <col min="12817" max="12817" width="24.7109375" style="9" customWidth="1"/>
    <col min="12818" max="13056" width="9.140625" style="9"/>
    <col min="13057" max="13057" width="23.7109375" style="9" customWidth="1"/>
    <col min="13058" max="13072" width="6.28515625" style="9" customWidth="1"/>
    <col min="13073" max="13073" width="24.7109375" style="9" customWidth="1"/>
    <col min="13074" max="13312" width="9.140625" style="9"/>
    <col min="13313" max="13313" width="23.7109375" style="9" customWidth="1"/>
    <col min="13314" max="13328" width="6.28515625" style="9" customWidth="1"/>
    <col min="13329" max="13329" width="24.7109375" style="9" customWidth="1"/>
    <col min="13330" max="13568" width="9.140625" style="9"/>
    <col min="13569" max="13569" width="23.7109375" style="9" customWidth="1"/>
    <col min="13570" max="13584" width="6.28515625" style="9" customWidth="1"/>
    <col min="13585" max="13585" width="24.7109375" style="9" customWidth="1"/>
    <col min="13586" max="13824" width="9.140625" style="9"/>
    <col min="13825" max="13825" width="23.7109375" style="9" customWidth="1"/>
    <col min="13826" max="13840" width="6.28515625" style="9" customWidth="1"/>
    <col min="13841" max="13841" width="24.7109375" style="9" customWidth="1"/>
    <col min="13842" max="14080" width="9.140625" style="9"/>
    <col min="14081" max="14081" width="23.7109375" style="9" customWidth="1"/>
    <col min="14082" max="14096" width="6.28515625" style="9" customWidth="1"/>
    <col min="14097" max="14097" width="24.7109375" style="9" customWidth="1"/>
    <col min="14098" max="14336" width="9.140625" style="9"/>
    <col min="14337" max="14337" width="23.7109375" style="9" customWidth="1"/>
    <col min="14338" max="14352" width="6.28515625" style="9" customWidth="1"/>
    <col min="14353" max="14353" width="24.7109375" style="9" customWidth="1"/>
    <col min="14354" max="14592" width="9.140625" style="9"/>
    <col min="14593" max="14593" width="23.7109375" style="9" customWidth="1"/>
    <col min="14594" max="14608" width="6.28515625" style="9" customWidth="1"/>
    <col min="14609" max="14609" width="24.7109375" style="9" customWidth="1"/>
    <col min="14610" max="14848" width="9.140625" style="9"/>
    <col min="14849" max="14849" width="23.7109375" style="9" customWidth="1"/>
    <col min="14850" max="14864" width="6.28515625" style="9" customWidth="1"/>
    <col min="14865" max="14865" width="24.7109375" style="9" customWidth="1"/>
    <col min="14866" max="15104" width="9.140625" style="9"/>
    <col min="15105" max="15105" width="23.7109375" style="9" customWidth="1"/>
    <col min="15106" max="15120" width="6.28515625" style="9" customWidth="1"/>
    <col min="15121" max="15121" width="24.7109375" style="9" customWidth="1"/>
    <col min="15122" max="15360" width="9.140625" style="9"/>
    <col min="15361" max="15361" width="23.7109375" style="9" customWidth="1"/>
    <col min="15362" max="15376" width="6.28515625" style="9" customWidth="1"/>
    <col min="15377" max="15377" width="24.7109375" style="9" customWidth="1"/>
    <col min="15378" max="15616" width="9.140625" style="9"/>
    <col min="15617" max="15617" width="23.7109375" style="9" customWidth="1"/>
    <col min="15618" max="15632" width="6.28515625" style="9" customWidth="1"/>
    <col min="15633" max="15633" width="24.7109375" style="9" customWidth="1"/>
    <col min="15634" max="15872" width="9.140625" style="9"/>
    <col min="15873" max="15873" width="23.7109375" style="9" customWidth="1"/>
    <col min="15874" max="15888" width="6.28515625" style="9" customWidth="1"/>
    <col min="15889" max="15889" width="24.7109375" style="9" customWidth="1"/>
    <col min="15890" max="16128" width="9.140625" style="9"/>
    <col min="16129" max="16129" width="23.7109375" style="9" customWidth="1"/>
    <col min="16130" max="16144" width="6.28515625" style="9" customWidth="1"/>
    <col min="16145" max="16145" width="24.7109375" style="9" customWidth="1"/>
    <col min="16146" max="16384" width="9.140625" style="9"/>
  </cols>
  <sheetData>
    <row r="1" spans="1:17" s="29" customFormat="1" ht="24" customHeight="1" x14ac:dyDescent="0.2">
      <c r="A1" s="1300" t="s">
        <v>670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  <c r="P1" s="1300"/>
      <c r="Q1" s="1300"/>
    </row>
    <row r="2" spans="1:17" s="29" customFormat="1" x14ac:dyDescent="0.2">
      <c r="A2" s="1290" t="s">
        <v>436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  <c r="O2" s="1290"/>
      <c r="P2" s="1290"/>
      <c r="Q2" s="1290"/>
    </row>
    <row r="3" spans="1:17" s="29" customFormat="1" x14ac:dyDescent="0.2">
      <c r="A3" s="1291" t="s">
        <v>1247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  <c r="P3" s="1291"/>
      <c r="Q3" s="1291"/>
    </row>
    <row r="4" spans="1:17" s="1010" customFormat="1" ht="27.75" customHeight="1" x14ac:dyDescent="0.3">
      <c r="A4" s="1007" t="s">
        <v>957</v>
      </c>
      <c r="B4" s="1007"/>
      <c r="C4" s="1007"/>
      <c r="D4" s="1007"/>
      <c r="E4" s="1018"/>
      <c r="F4" s="1018"/>
      <c r="G4" s="339"/>
      <c r="H4" s="1018"/>
      <c r="I4" s="1018"/>
      <c r="J4" s="339"/>
      <c r="K4" s="1018"/>
      <c r="L4" s="1018"/>
      <c r="M4" s="339"/>
      <c r="N4" s="1018"/>
      <c r="O4" s="1018"/>
      <c r="P4" s="339"/>
      <c r="Q4" s="999" t="s">
        <v>193</v>
      </c>
    </row>
    <row r="5" spans="1:17" ht="21.75" customHeight="1" thickBot="1" x14ac:dyDescent="0.25">
      <c r="A5" s="1458" t="s">
        <v>1123</v>
      </c>
      <c r="B5" s="1491">
        <v>2018</v>
      </c>
      <c r="C5" s="1492"/>
      <c r="D5" s="1493"/>
      <c r="E5" s="1491">
        <v>2017</v>
      </c>
      <c r="F5" s="1492"/>
      <c r="G5" s="1493"/>
      <c r="H5" s="1490">
        <v>2016</v>
      </c>
      <c r="I5" s="1359"/>
      <c r="J5" s="1360"/>
      <c r="K5" s="1358">
        <v>2015</v>
      </c>
      <c r="L5" s="1359"/>
      <c r="M5" s="1360"/>
      <c r="N5" s="1358">
        <v>2014</v>
      </c>
      <c r="O5" s="1359"/>
      <c r="P5" s="1360"/>
      <c r="Q5" s="1460" t="s">
        <v>881</v>
      </c>
    </row>
    <row r="6" spans="1:17" ht="31.5" customHeight="1" thickTop="1" x14ac:dyDescent="0.2">
      <c r="A6" s="1459"/>
      <c r="B6" s="510" t="s">
        <v>404</v>
      </c>
      <c r="C6" s="511" t="s">
        <v>777</v>
      </c>
      <c r="D6" s="511" t="s">
        <v>776</v>
      </c>
      <c r="E6" s="1147" t="s">
        <v>404</v>
      </c>
      <c r="F6" s="1148" t="s">
        <v>777</v>
      </c>
      <c r="G6" s="1148" t="s">
        <v>776</v>
      </c>
      <c r="H6" s="1147" t="s">
        <v>404</v>
      </c>
      <c r="I6" s="1148" t="s">
        <v>777</v>
      </c>
      <c r="J6" s="1148" t="s">
        <v>776</v>
      </c>
      <c r="K6" s="1147" t="s">
        <v>404</v>
      </c>
      <c r="L6" s="1148" t="s">
        <v>777</v>
      </c>
      <c r="M6" s="1148" t="s">
        <v>776</v>
      </c>
      <c r="N6" s="1147" t="s">
        <v>404</v>
      </c>
      <c r="O6" s="1148" t="s">
        <v>777</v>
      </c>
      <c r="P6" s="1148" t="s">
        <v>776</v>
      </c>
      <c r="Q6" s="1461"/>
    </row>
    <row r="7" spans="1:17" ht="35.25" customHeight="1" thickBot="1" x14ac:dyDescent="0.25">
      <c r="A7" s="863" t="s">
        <v>283</v>
      </c>
      <c r="B7" s="634">
        <f>D7+C7</f>
        <v>756</v>
      </c>
      <c r="C7" s="634">
        <v>301</v>
      </c>
      <c r="D7" s="634">
        <v>455</v>
      </c>
      <c r="E7" s="634">
        <f>G7+F7</f>
        <v>705</v>
      </c>
      <c r="F7" s="634">
        <v>280</v>
      </c>
      <c r="G7" s="634">
        <v>425</v>
      </c>
      <c r="H7" s="506">
        <f>SUM(I7:J7)</f>
        <v>695</v>
      </c>
      <c r="I7" s="507">
        <v>263</v>
      </c>
      <c r="J7" s="507">
        <v>432</v>
      </c>
      <c r="K7" s="506">
        <f t="shared" ref="K7:K12" si="0">SUM(L7:M7)</f>
        <v>680</v>
      </c>
      <c r="L7" s="507">
        <v>283</v>
      </c>
      <c r="M7" s="507">
        <v>397</v>
      </c>
      <c r="N7" s="506">
        <f t="shared" ref="N7:N12" si="1">SUM(O7:P7)</f>
        <v>741</v>
      </c>
      <c r="O7" s="507">
        <v>302</v>
      </c>
      <c r="P7" s="507">
        <v>439</v>
      </c>
      <c r="Q7" s="867" t="s">
        <v>85</v>
      </c>
    </row>
    <row r="8" spans="1:17" ht="35.25" customHeight="1" thickTop="1" thickBot="1" x14ac:dyDescent="0.25">
      <c r="A8" s="864" t="s">
        <v>883</v>
      </c>
      <c r="B8" s="635">
        <f t="shared" ref="B8:B12" si="2">D8+C8</f>
        <v>56</v>
      </c>
      <c r="C8" s="635">
        <v>30</v>
      </c>
      <c r="D8" s="635">
        <v>26</v>
      </c>
      <c r="E8" s="635">
        <f t="shared" ref="E8:E12" si="3">G8+F8</f>
        <v>55</v>
      </c>
      <c r="F8" s="635">
        <v>34</v>
      </c>
      <c r="G8" s="635">
        <v>21</v>
      </c>
      <c r="H8" s="179">
        <f t="shared" ref="H8:H12" si="4">SUM(I8:J8)</f>
        <v>65</v>
      </c>
      <c r="I8" s="180">
        <v>24</v>
      </c>
      <c r="J8" s="180">
        <v>41</v>
      </c>
      <c r="K8" s="179">
        <f t="shared" si="0"/>
        <v>65</v>
      </c>
      <c r="L8" s="180">
        <v>32</v>
      </c>
      <c r="M8" s="180">
        <v>33</v>
      </c>
      <c r="N8" s="179">
        <f t="shared" si="1"/>
        <v>69</v>
      </c>
      <c r="O8" s="180">
        <v>28</v>
      </c>
      <c r="P8" s="180">
        <v>41</v>
      </c>
      <c r="Q8" s="868" t="s">
        <v>884</v>
      </c>
    </row>
    <row r="9" spans="1:17" ht="35.25" customHeight="1" thickBot="1" x14ac:dyDescent="0.25">
      <c r="A9" s="865" t="s">
        <v>194</v>
      </c>
      <c r="B9" s="636">
        <f t="shared" si="2"/>
        <v>466</v>
      </c>
      <c r="C9" s="636">
        <v>178</v>
      </c>
      <c r="D9" s="636">
        <v>288</v>
      </c>
      <c r="E9" s="636">
        <f t="shared" si="3"/>
        <v>488</v>
      </c>
      <c r="F9" s="636">
        <v>144</v>
      </c>
      <c r="G9" s="636">
        <v>344</v>
      </c>
      <c r="H9" s="508">
        <f t="shared" si="4"/>
        <v>469</v>
      </c>
      <c r="I9" s="509">
        <v>153</v>
      </c>
      <c r="J9" s="509">
        <v>316</v>
      </c>
      <c r="K9" s="508">
        <f t="shared" si="0"/>
        <v>471</v>
      </c>
      <c r="L9" s="509">
        <v>143</v>
      </c>
      <c r="M9" s="509">
        <v>328</v>
      </c>
      <c r="N9" s="508">
        <f t="shared" si="1"/>
        <v>445</v>
      </c>
      <c r="O9" s="509">
        <v>152</v>
      </c>
      <c r="P9" s="509">
        <v>293</v>
      </c>
      <c r="Q9" s="867" t="s">
        <v>87</v>
      </c>
    </row>
    <row r="10" spans="1:17" ht="35.25" customHeight="1" thickTop="1" thickBot="1" x14ac:dyDescent="0.25">
      <c r="A10" s="864" t="s">
        <v>88</v>
      </c>
      <c r="B10" s="635">
        <f t="shared" si="2"/>
        <v>1016</v>
      </c>
      <c r="C10" s="635">
        <v>129</v>
      </c>
      <c r="D10" s="635">
        <v>887</v>
      </c>
      <c r="E10" s="635">
        <f t="shared" si="3"/>
        <v>948</v>
      </c>
      <c r="F10" s="635">
        <v>146</v>
      </c>
      <c r="G10" s="635">
        <v>802</v>
      </c>
      <c r="H10" s="179">
        <f t="shared" si="4"/>
        <v>1010</v>
      </c>
      <c r="I10" s="180">
        <v>132</v>
      </c>
      <c r="J10" s="180">
        <v>878</v>
      </c>
      <c r="K10" s="179">
        <f t="shared" si="0"/>
        <v>1009</v>
      </c>
      <c r="L10" s="180">
        <v>129</v>
      </c>
      <c r="M10" s="180">
        <v>880</v>
      </c>
      <c r="N10" s="179">
        <f t="shared" si="1"/>
        <v>1031</v>
      </c>
      <c r="O10" s="180">
        <v>140</v>
      </c>
      <c r="P10" s="180">
        <v>891</v>
      </c>
      <c r="Q10" s="868" t="s">
        <v>885</v>
      </c>
    </row>
    <row r="11" spans="1:17" ht="35.25" customHeight="1" thickBot="1" x14ac:dyDescent="0.25">
      <c r="A11" s="839" t="s">
        <v>90</v>
      </c>
      <c r="B11" s="636">
        <f t="shared" si="2"/>
        <v>19</v>
      </c>
      <c r="C11" s="636">
        <v>4</v>
      </c>
      <c r="D11" s="636">
        <v>15</v>
      </c>
      <c r="E11" s="636">
        <f t="shared" si="3"/>
        <v>32</v>
      </c>
      <c r="F11" s="636">
        <v>9</v>
      </c>
      <c r="G11" s="636">
        <v>23</v>
      </c>
      <c r="H11" s="508">
        <f t="shared" si="4"/>
        <v>38</v>
      </c>
      <c r="I11" s="509">
        <v>6</v>
      </c>
      <c r="J11" s="509">
        <v>32</v>
      </c>
      <c r="K11" s="508">
        <f t="shared" si="0"/>
        <v>30</v>
      </c>
      <c r="L11" s="509">
        <v>8</v>
      </c>
      <c r="M11" s="509">
        <v>22</v>
      </c>
      <c r="N11" s="508">
        <f t="shared" si="1"/>
        <v>30</v>
      </c>
      <c r="O11" s="509">
        <v>7</v>
      </c>
      <c r="P11" s="509">
        <v>23</v>
      </c>
      <c r="Q11" s="869" t="s">
        <v>886</v>
      </c>
    </row>
    <row r="12" spans="1:17" ht="35.25" customHeight="1" x14ac:dyDescent="0.2">
      <c r="A12" s="866" t="s">
        <v>92</v>
      </c>
      <c r="B12" s="982">
        <f t="shared" si="2"/>
        <v>72</v>
      </c>
      <c r="C12" s="637">
        <v>18</v>
      </c>
      <c r="D12" s="637">
        <v>54</v>
      </c>
      <c r="E12" s="982">
        <f t="shared" si="3"/>
        <v>66</v>
      </c>
      <c r="F12" s="637">
        <v>12</v>
      </c>
      <c r="G12" s="637">
        <v>54</v>
      </c>
      <c r="H12" s="182">
        <f t="shared" si="4"/>
        <v>70</v>
      </c>
      <c r="I12" s="183">
        <v>22</v>
      </c>
      <c r="J12" s="183">
        <v>48</v>
      </c>
      <c r="K12" s="182">
        <f t="shared" si="0"/>
        <v>62</v>
      </c>
      <c r="L12" s="183">
        <v>16</v>
      </c>
      <c r="M12" s="183">
        <v>46</v>
      </c>
      <c r="N12" s="182">
        <f t="shared" si="1"/>
        <v>50</v>
      </c>
      <c r="O12" s="183">
        <v>11</v>
      </c>
      <c r="P12" s="183">
        <v>39</v>
      </c>
      <c r="Q12" s="870" t="s">
        <v>93</v>
      </c>
    </row>
    <row r="13" spans="1:17" s="88" customFormat="1" ht="29.25" customHeight="1" x14ac:dyDescent="0.2">
      <c r="A13" s="983" t="s">
        <v>47</v>
      </c>
      <c r="B13" s="612">
        <f t="shared" ref="B13:C13" si="5">SUM(B7:B12)</f>
        <v>2385</v>
      </c>
      <c r="C13" s="638">
        <f t="shared" si="5"/>
        <v>660</v>
      </c>
      <c r="D13" s="638">
        <f>SUM(D7:D12)</f>
        <v>1725</v>
      </c>
      <c r="E13" s="612">
        <f t="shared" ref="E13:P13" si="6">SUM(E7:E12)</f>
        <v>2294</v>
      </c>
      <c r="F13" s="612">
        <f t="shared" si="6"/>
        <v>625</v>
      </c>
      <c r="G13" s="612">
        <f t="shared" si="6"/>
        <v>1669</v>
      </c>
      <c r="H13" s="612">
        <f t="shared" si="6"/>
        <v>2347</v>
      </c>
      <c r="I13" s="612">
        <f t="shared" si="6"/>
        <v>600</v>
      </c>
      <c r="J13" s="612">
        <f t="shared" si="6"/>
        <v>1747</v>
      </c>
      <c r="K13" s="612">
        <f t="shared" si="6"/>
        <v>2317</v>
      </c>
      <c r="L13" s="612">
        <f t="shared" si="6"/>
        <v>611</v>
      </c>
      <c r="M13" s="612">
        <f t="shared" si="6"/>
        <v>1706</v>
      </c>
      <c r="N13" s="612">
        <f t="shared" si="6"/>
        <v>2366</v>
      </c>
      <c r="O13" s="612">
        <f t="shared" si="6"/>
        <v>640</v>
      </c>
      <c r="P13" s="612">
        <f t="shared" si="6"/>
        <v>1726</v>
      </c>
      <c r="Q13" s="964" t="s">
        <v>48</v>
      </c>
    </row>
    <row r="14" spans="1:17" x14ac:dyDescent="0.2">
      <c r="A14" s="2" t="s">
        <v>628</v>
      </c>
      <c r="B14" s="2"/>
      <c r="C14" s="2"/>
      <c r="D14" s="2"/>
      <c r="Q14" s="341" t="s">
        <v>627</v>
      </c>
    </row>
    <row r="17" spans="1:14" ht="30" x14ac:dyDescent="0.2">
      <c r="A17" s="484" t="s">
        <v>328</v>
      </c>
      <c r="B17" s="484"/>
      <c r="C17" s="484"/>
      <c r="D17" s="484"/>
      <c r="E17" s="132">
        <f>B7/$B$13*100</f>
        <v>31.69811320754717</v>
      </c>
      <c r="H17" s="132"/>
      <c r="N17" s="133"/>
    </row>
    <row r="18" spans="1:14" ht="45" x14ac:dyDescent="0.2">
      <c r="A18" s="484" t="s">
        <v>327</v>
      </c>
      <c r="B18" s="484"/>
      <c r="C18" s="484"/>
      <c r="D18" s="484"/>
      <c r="E18" s="132">
        <f>B8/$B$13*100</f>
        <v>2.3480083857442349</v>
      </c>
      <c r="H18" s="132"/>
      <c r="N18" s="133"/>
    </row>
    <row r="19" spans="1:14" ht="45" x14ac:dyDescent="0.2">
      <c r="A19" s="484" t="s">
        <v>326</v>
      </c>
      <c r="B19" s="484"/>
      <c r="C19" s="484"/>
      <c r="D19" s="484"/>
      <c r="E19" s="132">
        <f t="shared" ref="E19:E22" si="7">B9/$B$13*100</f>
        <v>19.538784067085953</v>
      </c>
      <c r="H19" s="132"/>
      <c r="N19" s="133"/>
    </row>
    <row r="20" spans="1:14" ht="30" x14ac:dyDescent="0.2">
      <c r="A20" s="484" t="s">
        <v>758</v>
      </c>
      <c r="B20" s="484"/>
      <c r="C20" s="484"/>
      <c r="D20" s="484"/>
      <c r="E20" s="132">
        <f t="shared" si="7"/>
        <v>42.59958071278826</v>
      </c>
      <c r="H20" s="132"/>
      <c r="N20" s="133"/>
    </row>
    <row r="21" spans="1:14" ht="45" x14ac:dyDescent="0.2">
      <c r="A21" s="484" t="s">
        <v>757</v>
      </c>
      <c r="B21" s="484"/>
      <c r="C21" s="484"/>
      <c r="D21" s="484"/>
      <c r="E21" s="132">
        <f t="shared" si="7"/>
        <v>0.79664570230607956</v>
      </c>
      <c r="H21" s="132"/>
      <c r="N21" s="133"/>
    </row>
    <row r="22" spans="1:14" ht="30" x14ac:dyDescent="0.2">
      <c r="A22" s="484" t="s">
        <v>198</v>
      </c>
      <c r="B22" s="484"/>
      <c r="C22" s="484"/>
      <c r="D22" s="484"/>
      <c r="E22" s="132">
        <f t="shared" si="7"/>
        <v>3.0188679245283021</v>
      </c>
      <c r="H22" s="132"/>
      <c r="N22" s="133"/>
    </row>
    <row r="23" spans="1:14" x14ac:dyDescent="0.2">
      <c r="E23" s="439">
        <f>B13/$B$13*100</f>
        <v>100</v>
      </c>
      <c r="H23" s="439"/>
    </row>
    <row r="24" spans="1:14" x14ac:dyDescent="0.2">
      <c r="E24" s="9"/>
      <c r="H24" s="9"/>
    </row>
  </sheetData>
  <mergeCells count="10">
    <mergeCell ref="Q5:Q6"/>
    <mergeCell ref="A1:Q1"/>
    <mergeCell ref="A2:Q2"/>
    <mergeCell ref="A3:Q3"/>
    <mergeCell ref="A5:A6"/>
    <mergeCell ref="N5:P5"/>
    <mergeCell ref="H5:J5"/>
    <mergeCell ref="K5:M5"/>
    <mergeCell ref="E5:G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94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86"/>
  <sheetViews>
    <sheetView view="pageBreakPreview" zoomScaleNormal="100" zoomScaleSheetLayoutView="100" workbookViewId="0">
      <selection activeCell="L47" sqref="L47:N47"/>
    </sheetView>
  </sheetViews>
  <sheetFormatPr defaultRowHeight="15" x14ac:dyDescent="0.25"/>
  <cols>
    <col min="1" max="1" width="25.7109375" style="47" customWidth="1"/>
    <col min="2" max="2" width="10.5703125" style="49" customWidth="1"/>
    <col min="3" max="11" width="8.710937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1.95" customHeight="1" x14ac:dyDescent="0.2">
      <c r="A1" s="1300" t="s">
        <v>1243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</row>
    <row r="2" spans="1:14" s="25" customFormat="1" ht="19.5" customHeight="1" x14ac:dyDescent="0.2">
      <c r="A2" s="1291" t="s">
        <v>1023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</row>
    <row r="3" spans="1:14" s="98" customFormat="1" ht="17.25" customHeight="1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</row>
    <row r="4" spans="1:14" s="98" customFormat="1" ht="18" customHeight="1" x14ac:dyDescent="0.25">
      <c r="A4" s="1291" t="s">
        <v>354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</row>
    <row r="5" spans="1:14" ht="15.75" x14ac:dyDescent="0.3">
      <c r="A5" s="328" t="s">
        <v>1137</v>
      </c>
      <c r="B5" s="338"/>
      <c r="C5" s="339"/>
      <c r="D5" s="339"/>
      <c r="E5" s="330"/>
      <c r="F5" s="330"/>
      <c r="G5" s="330"/>
      <c r="H5" s="330"/>
      <c r="I5" s="330"/>
      <c r="J5" s="167"/>
      <c r="K5" s="339"/>
      <c r="L5" s="330"/>
      <c r="M5" s="338"/>
      <c r="N5" s="340" t="s">
        <v>1138</v>
      </c>
    </row>
    <row r="6" spans="1:14" ht="16.5" thickBot="1" x14ac:dyDescent="0.25">
      <c r="A6" s="1496" t="s">
        <v>451</v>
      </c>
      <c r="B6" s="1496" t="s">
        <v>425</v>
      </c>
      <c r="C6" s="1432" t="s">
        <v>923</v>
      </c>
      <c r="D6" s="1494"/>
      <c r="E6" s="1494"/>
      <c r="F6" s="1494"/>
      <c r="G6" s="1494"/>
      <c r="H6" s="1494"/>
      <c r="I6" s="1494"/>
      <c r="J6" s="1494"/>
      <c r="K6" s="1494"/>
      <c r="L6" s="1495"/>
      <c r="M6" s="1428" t="s">
        <v>424</v>
      </c>
      <c r="N6" s="1428" t="s">
        <v>452</v>
      </c>
    </row>
    <row r="7" spans="1:14" ht="29.25" customHeight="1" thickTop="1" x14ac:dyDescent="0.2">
      <c r="A7" s="1497"/>
      <c r="B7" s="1498"/>
      <c r="C7" s="615" t="s">
        <v>404</v>
      </c>
      <c r="D7" s="63" t="s">
        <v>353</v>
      </c>
      <c r="E7" s="68" t="s">
        <v>201</v>
      </c>
      <c r="F7" s="281" t="s">
        <v>165</v>
      </c>
      <c r="G7" s="281" t="s">
        <v>72</v>
      </c>
      <c r="H7" s="281" t="s">
        <v>70</v>
      </c>
      <c r="I7" s="281" t="s">
        <v>68</v>
      </c>
      <c r="J7" s="281" t="s">
        <v>66</v>
      </c>
      <c r="K7" s="281" t="s">
        <v>64</v>
      </c>
      <c r="L7" s="77" t="s">
        <v>62</v>
      </c>
      <c r="M7" s="1429"/>
      <c r="N7" s="1429"/>
    </row>
    <row r="8" spans="1:14" ht="13.5" customHeight="1" thickBot="1" x14ac:dyDescent="0.25">
      <c r="A8" s="1499" t="s">
        <v>369</v>
      </c>
      <c r="B8" s="163" t="s">
        <v>801</v>
      </c>
      <c r="C8" s="947">
        <f>SUM(D8:L8)</f>
        <v>26</v>
      </c>
      <c r="D8" s="217">
        <v>0</v>
      </c>
      <c r="E8" s="217">
        <v>24</v>
      </c>
      <c r="F8" s="217">
        <v>1</v>
      </c>
      <c r="G8" s="217">
        <v>1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67" t="s">
        <v>184</v>
      </c>
      <c r="N8" s="1312" t="s">
        <v>580</v>
      </c>
    </row>
    <row r="9" spans="1:14" ht="13.5" customHeight="1" thickTop="1" thickBot="1" x14ac:dyDescent="0.25">
      <c r="A9" s="1500"/>
      <c r="B9" s="164" t="s">
        <v>802</v>
      </c>
      <c r="C9" s="996">
        <f t="shared" ref="C9:C46" si="0">SUM(D9:L9)</f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65" t="s">
        <v>446</v>
      </c>
      <c r="N9" s="1313"/>
    </row>
    <row r="10" spans="1:14" s="26" customFormat="1" ht="13.5" customHeight="1" thickTop="1" thickBot="1" x14ac:dyDescent="0.25">
      <c r="A10" s="1501"/>
      <c r="B10" s="164" t="s">
        <v>47</v>
      </c>
      <c r="C10" s="188">
        <f t="shared" si="0"/>
        <v>26</v>
      </c>
      <c r="D10" s="188">
        <f t="shared" ref="D10:K10" si="1">D8+D9</f>
        <v>0</v>
      </c>
      <c r="E10" s="188">
        <f t="shared" si="1"/>
        <v>24</v>
      </c>
      <c r="F10" s="188">
        <f t="shared" si="1"/>
        <v>1</v>
      </c>
      <c r="G10" s="188">
        <f t="shared" si="1"/>
        <v>1</v>
      </c>
      <c r="H10" s="188">
        <f t="shared" si="1"/>
        <v>0</v>
      </c>
      <c r="I10" s="188">
        <f t="shared" si="1"/>
        <v>0</v>
      </c>
      <c r="J10" s="188">
        <f t="shared" si="1"/>
        <v>0</v>
      </c>
      <c r="K10" s="188">
        <f t="shared" si="1"/>
        <v>0</v>
      </c>
      <c r="L10" s="188">
        <f>L8+L9</f>
        <v>0</v>
      </c>
      <c r="M10" s="65" t="s">
        <v>48</v>
      </c>
      <c r="N10" s="1313"/>
    </row>
    <row r="11" spans="1:14" ht="13.5" customHeight="1" thickTop="1" thickBot="1" x14ac:dyDescent="0.25">
      <c r="A11" s="1502" t="s">
        <v>249</v>
      </c>
      <c r="B11" s="165" t="s">
        <v>801</v>
      </c>
      <c r="C11" s="568">
        <f t="shared" si="0"/>
        <v>6</v>
      </c>
      <c r="D11" s="219">
        <v>0</v>
      </c>
      <c r="E11" s="219">
        <v>6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159" t="s">
        <v>184</v>
      </c>
      <c r="N11" s="1315" t="s">
        <v>250</v>
      </c>
    </row>
    <row r="12" spans="1:14" ht="13.5" customHeight="1" thickTop="1" thickBot="1" x14ac:dyDescent="0.25">
      <c r="A12" s="1503"/>
      <c r="B12" s="166" t="s">
        <v>802</v>
      </c>
      <c r="C12" s="568">
        <f t="shared" si="0"/>
        <v>2</v>
      </c>
      <c r="D12" s="219">
        <v>0</v>
      </c>
      <c r="E12" s="219">
        <v>1</v>
      </c>
      <c r="F12" s="219">
        <v>1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66" t="s">
        <v>446</v>
      </c>
      <c r="N12" s="1315"/>
    </row>
    <row r="13" spans="1:14" s="26" customFormat="1" ht="13.5" customHeight="1" thickTop="1" thickBot="1" x14ac:dyDescent="0.25">
      <c r="A13" s="1504"/>
      <c r="B13" s="166" t="s">
        <v>47</v>
      </c>
      <c r="C13" s="190">
        <f t="shared" si="0"/>
        <v>8</v>
      </c>
      <c r="D13" s="190">
        <f t="shared" ref="D13:K13" si="2">D11+D12</f>
        <v>0</v>
      </c>
      <c r="E13" s="190">
        <f t="shared" si="2"/>
        <v>7</v>
      </c>
      <c r="F13" s="190">
        <f t="shared" si="2"/>
        <v>1</v>
      </c>
      <c r="G13" s="190">
        <f t="shared" si="2"/>
        <v>0</v>
      </c>
      <c r="H13" s="190">
        <f t="shared" si="2"/>
        <v>0</v>
      </c>
      <c r="I13" s="190">
        <f t="shared" si="2"/>
        <v>0</v>
      </c>
      <c r="J13" s="190">
        <f t="shared" si="2"/>
        <v>0</v>
      </c>
      <c r="K13" s="190">
        <f t="shared" si="2"/>
        <v>0</v>
      </c>
      <c r="L13" s="190">
        <f>L11+L12</f>
        <v>0</v>
      </c>
      <c r="M13" s="66" t="s">
        <v>48</v>
      </c>
      <c r="N13" s="1315"/>
    </row>
    <row r="14" spans="1:14" ht="13.5" customHeight="1" thickTop="1" thickBot="1" x14ac:dyDescent="0.25">
      <c r="A14" s="1505" t="s">
        <v>370</v>
      </c>
      <c r="B14" s="163" t="s">
        <v>801</v>
      </c>
      <c r="C14" s="996">
        <f t="shared" si="0"/>
        <v>2</v>
      </c>
      <c r="D14" s="195">
        <v>0</v>
      </c>
      <c r="E14" s="195">
        <v>2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67" t="s">
        <v>184</v>
      </c>
      <c r="N14" s="1313" t="s">
        <v>364</v>
      </c>
    </row>
    <row r="15" spans="1:14" ht="13.5" customHeight="1" thickTop="1" thickBot="1" x14ac:dyDescent="0.25">
      <c r="A15" s="1500"/>
      <c r="B15" s="164" t="s">
        <v>802</v>
      </c>
      <c r="C15" s="996">
        <f t="shared" si="0"/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65" t="s">
        <v>446</v>
      </c>
      <c r="N15" s="1313"/>
    </row>
    <row r="16" spans="1:14" s="26" customFormat="1" ht="13.5" customHeight="1" thickTop="1" thickBot="1" x14ac:dyDescent="0.25">
      <c r="A16" s="1501"/>
      <c r="B16" s="164" t="s">
        <v>47</v>
      </c>
      <c r="C16" s="188">
        <f t="shared" si="0"/>
        <v>2</v>
      </c>
      <c r="D16" s="188">
        <f t="shared" ref="D16:K16" si="3">D14+D15</f>
        <v>0</v>
      </c>
      <c r="E16" s="188">
        <f t="shared" si="3"/>
        <v>2</v>
      </c>
      <c r="F16" s="188">
        <f t="shared" si="3"/>
        <v>0</v>
      </c>
      <c r="G16" s="188">
        <f t="shared" si="3"/>
        <v>0</v>
      </c>
      <c r="H16" s="188">
        <f t="shared" si="3"/>
        <v>0</v>
      </c>
      <c r="I16" s="188">
        <f t="shared" si="3"/>
        <v>0</v>
      </c>
      <c r="J16" s="188">
        <f t="shared" si="3"/>
        <v>0</v>
      </c>
      <c r="K16" s="188">
        <f t="shared" si="3"/>
        <v>0</v>
      </c>
      <c r="L16" s="188">
        <f>L14+L15</f>
        <v>0</v>
      </c>
      <c r="M16" s="65" t="s">
        <v>48</v>
      </c>
      <c r="N16" s="1313"/>
    </row>
    <row r="17" spans="1:14" ht="13.5" customHeight="1" thickTop="1" thickBot="1" x14ac:dyDescent="0.25">
      <c r="A17" s="1502" t="s">
        <v>251</v>
      </c>
      <c r="B17" s="165" t="s">
        <v>801</v>
      </c>
      <c r="C17" s="568">
        <f t="shared" si="0"/>
        <v>87</v>
      </c>
      <c r="D17" s="219">
        <v>0</v>
      </c>
      <c r="E17" s="219">
        <v>62</v>
      </c>
      <c r="F17" s="219">
        <v>7</v>
      </c>
      <c r="G17" s="219">
        <v>6</v>
      </c>
      <c r="H17" s="219">
        <v>2</v>
      </c>
      <c r="I17" s="219">
        <v>7</v>
      </c>
      <c r="J17" s="219">
        <v>2</v>
      </c>
      <c r="K17" s="219">
        <v>1</v>
      </c>
      <c r="L17" s="219">
        <v>0</v>
      </c>
      <c r="M17" s="159" t="s">
        <v>184</v>
      </c>
      <c r="N17" s="1315" t="s">
        <v>252</v>
      </c>
    </row>
    <row r="18" spans="1:14" ht="13.5" customHeight="1" thickTop="1" thickBot="1" x14ac:dyDescent="0.25">
      <c r="A18" s="1503"/>
      <c r="B18" s="166" t="s">
        <v>802</v>
      </c>
      <c r="C18" s="568">
        <f t="shared" si="0"/>
        <v>19</v>
      </c>
      <c r="D18" s="219">
        <v>0</v>
      </c>
      <c r="E18" s="219">
        <v>7</v>
      </c>
      <c r="F18" s="219">
        <v>3</v>
      </c>
      <c r="G18" s="219">
        <v>6</v>
      </c>
      <c r="H18" s="219">
        <v>3</v>
      </c>
      <c r="I18" s="219">
        <v>0</v>
      </c>
      <c r="J18" s="219">
        <v>0</v>
      </c>
      <c r="K18" s="219">
        <v>0</v>
      </c>
      <c r="L18" s="219">
        <v>0</v>
      </c>
      <c r="M18" s="66" t="s">
        <v>446</v>
      </c>
      <c r="N18" s="1315"/>
    </row>
    <row r="19" spans="1:14" s="26" customFormat="1" ht="13.5" customHeight="1" thickTop="1" thickBot="1" x14ac:dyDescent="0.25">
      <c r="A19" s="1504"/>
      <c r="B19" s="166" t="s">
        <v>47</v>
      </c>
      <c r="C19" s="190">
        <f t="shared" si="0"/>
        <v>106</v>
      </c>
      <c r="D19" s="190">
        <f t="shared" ref="D19:K19" si="4">D17+D18</f>
        <v>0</v>
      </c>
      <c r="E19" s="190">
        <f t="shared" si="4"/>
        <v>69</v>
      </c>
      <c r="F19" s="190">
        <f t="shared" si="4"/>
        <v>10</v>
      </c>
      <c r="G19" s="190">
        <f t="shared" si="4"/>
        <v>12</v>
      </c>
      <c r="H19" s="190">
        <f t="shared" si="4"/>
        <v>5</v>
      </c>
      <c r="I19" s="190">
        <f t="shared" si="4"/>
        <v>7</v>
      </c>
      <c r="J19" s="190">
        <f t="shared" si="4"/>
        <v>2</v>
      </c>
      <c r="K19" s="190">
        <f t="shared" si="4"/>
        <v>1</v>
      </c>
      <c r="L19" s="190">
        <f>L17+L18</f>
        <v>0</v>
      </c>
      <c r="M19" s="66" t="s">
        <v>48</v>
      </c>
      <c r="N19" s="1315"/>
    </row>
    <row r="20" spans="1:14" ht="13.5" customHeight="1" thickTop="1" thickBot="1" x14ac:dyDescent="0.25">
      <c r="A20" s="1505" t="s">
        <v>371</v>
      </c>
      <c r="B20" s="163" t="s">
        <v>801</v>
      </c>
      <c r="C20" s="996">
        <f t="shared" si="0"/>
        <v>22</v>
      </c>
      <c r="D20" s="195">
        <v>0</v>
      </c>
      <c r="E20" s="195">
        <v>12</v>
      </c>
      <c r="F20" s="195">
        <v>2</v>
      </c>
      <c r="G20" s="195">
        <v>1</v>
      </c>
      <c r="H20" s="195">
        <v>1</v>
      </c>
      <c r="I20" s="195">
        <v>2</v>
      </c>
      <c r="J20" s="195">
        <v>1</v>
      </c>
      <c r="K20" s="195">
        <v>3</v>
      </c>
      <c r="L20" s="195">
        <v>0</v>
      </c>
      <c r="M20" s="67" t="s">
        <v>184</v>
      </c>
      <c r="N20" s="1313" t="s">
        <v>365</v>
      </c>
    </row>
    <row r="21" spans="1:14" ht="13.5" customHeight="1" thickTop="1" thickBot="1" x14ac:dyDescent="0.25">
      <c r="A21" s="1500"/>
      <c r="B21" s="164" t="s">
        <v>802</v>
      </c>
      <c r="C21" s="996">
        <f t="shared" si="0"/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65" t="s">
        <v>446</v>
      </c>
      <c r="N21" s="1313"/>
    </row>
    <row r="22" spans="1:14" s="26" customFormat="1" ht="13.5" customHeight="1" thickTop="1" thickBot="1" x14ac:dyDescent="0.25">
      <c r="A22" s="1501"/>
      <c r="B22" s="164" t="s">
        <v>47</v>
      </c>
      <c r="C22" s="188">
        <f t="shared" si="0"/>
        <v>22</v>
      </c>
      <c r="D22" s="188">
        <f t="shared" ref="D22:K22" si="5">D20+D21</f>
        <v>0</v>
      </c>
      <c r="E22" s="188">
        <f t="shared" si="5"/>
        <v>12</v>
      </c>
      <c r="F22" s="188">
        <f t="shared" si="5"/>
        <v>2</v>
      </c>
      <c r="G22" s="188">
        <f t="shared" si="5"/>
        <v>1</v>
      </c>
      <c r="H22" s="188">
        <f t="shared" si="5"/>
        <v>1</v>
      </c>
      <c r="I22" s="188">
        <f t="shared" si="5"/>
        <v>2</v>
      </c>
      <c r="J22" s="188">
        <f t="shared" si="5"/>
        <v>1</v>
      </c>
      <c r="K22" s="188">
        <f t="shared" si="5"/>
        <v>3</v>
      </c>
      <c r="L22" s="188">
        <f>L20+L21</f>
        <v>0</v>
      </c>
      <c r="M22" s="65" t="s">
        <v>48</v>
      </c>
      <c r="N22" s="1313"/>
    </row>
    <row r="23" spans="1:14" s="26" customFormat="1" ht="13.5" customHeight="1" thickTop="1" thickBot="1" x14ac:dyDescent="0.25">
      <c r="A23" s="1527" t="s">
        <v>450</v>
      </c>
      <c r="B23" s="165" t="s">
        <v>801</v>
      </c>
      <c r="C23" s="270">
        <f t="shared" si="0"/>
        <v>0</v>
      </c>
      <c r="D23" s="273">
        <v>0</v>
      </c>
      <c r="E23" s="273">
        <v>0</v>
      </c>
      <c r="F23" s="273">
        <v>0</v>
      </c>
      <c r="G23" s="273">
        <v>0</v>
      </c>
      <c r="H23" s="273">
        <v>0</v>
      </c>
      <c r="I23" s="273">
        <v>0</v>
      </c>
      <c r="J23" s="273">
        <v>0</v>
      </c>
      <c r="K23" s="273">
        <v>0</v>
      </c>
      <c r="L23" s="273">
        <v>0</v>
      </c>
      <c r="M23" s="384" t="s">
        <v>184</v>
      </c>
      <c r="N23" s="1524" t="s">
        <v>449</v>
      </c>
    </row>
    <row r="24" spans="1:14" s="26" customFormat="1" ht="13.5" customHeight="1" thickTop="1" thickBot="1" x14ac:dyDescent="0.25">
      <c r="A24" s="1528"/>
      <c r="B24" s="166" t="s">
        <v>802</v>
      </c>
      <c r="C24" s="270">
        <f t="shared" si="0"/>
        <v>0</v>
      </c>
      <c r="D24" s="273">
        <v>0</v>
      </c>
      <c r="E24" s="273">
        <v>0</v>
      </c>
      <c r="F24" s="273">
        <v>0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3">
        <v>0</v>
      </c>
      <c r="M24" s="384" t="s">
        <v>446</v>
      </c>
      <c r="N24" s="1525"/>
    </row>
    <row r="25" spans="1:14" s="26" customFormat="1" ht="13.5" customHeight="1" thickTop="1" thickBot="1" x14ac:dyDescent="0.25">
      <c r="A25" s="1529"/>
      <c r="B25" s="166" t="s">
        <v>47</v>
      </c>
      <c r="C25" s="270">
        <f t="shared" si="0"/>
        <v>0</v>
      </c>
      <c r="D25" s="270">
        <f t="shared" ref="D25:K25" si="6">D23+D24</f>
        <v>0</v>
      </c>
      <c r="E25" s="270">
        <f t="shared" si="6"/>
        <v>0</v>
      </c>
      <c r="F25" s="270">
        <f t="shared" si="6"/>
        <v>0</v>
      </c>
      <c r="G25" s="270">
        <f t="shared" si="6"/>
        <v>0</v>
      </c>
      <c r="H25" s="270">
        <f t="shared" si="6"/>
        <v>0</v>
      </c>
      <c r="I25" s="270">
        <f t="shared" si="6"/>
        <v>0</v>
      </c>
      <c r="J25" s="270">
        <f t="shared" si="6"/>
        <v>0</v>
      </c>
      <c r="K25" s="270">
        <f t="shared" si="6"/>
        <v>0</v>
      </c>
      <c r="L25" s="270">
        <f>L23+L24</f>
        <v>0</v>
      </c>
      <c r="M25" s="384" t="s">
        <v>48</v>
      </c>
      <c r="N25" s="1526"/>
    </row>
    <row r="26" spans="1:14" s="26" customFormat="1" ht="13.5" customHeight="1" thickTop="1" thickBot="1" x14ac:dyDescent="0.25">
      <c r="A26" s="1530" t="s">
        <v>372</v>
      </c>
      <c r="B26" s="163" t="s">
        <v>801</v>
      </c>
      <c r="C26" s="186">
        <f t="shared" si="0"/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67" t="s">
        <v>184</v>
      </c>
      <c r="N26" s="1313" t="s">
        <v>366</v>
      </c>
    </row>
    <row r="27" spans="1:14" s="26" customFormat="1" ht="13.5" customHeight="1" thickTop="1" thickBot="1" x14ac:dyDescent="0.25">
      <c r="A27" s="1531"/>
      <c r="B27" s="164" t="s">
        <v>802</v>
      </c>
      <c r="C27" s="186">
        <f t="shared" si="0"/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65" t="s">
        <v>446</v>
      </c>
      <c r="N27" s="1313"/>
    </row>
    <row r="28" spans="1:14" s="26" customFormat="1" ht="13.5" customHeight="1" thickTop="1" thickBot="1" x14ac:dyDescent="0.25">
      <c r="A28" s="1532"/>
      <c r="B28" s="164" t="s">
        <v>47</v>
      </c>
      <c r="C28" s="186">
        <f t="shared" si="0"/>
        <v>0</v>
      </c>
      <c r="D28" s="186">
        <f t="shared" ref="D28:K28" si="7">D26+D27</f>
        <v>0</v>
      </c>
      <c r="E28" s="186">
        <f t="shared" si="7"/>
        <v>0</v>
      </c>
      <c r="F28" s="186">
        <f t="shared" si="7"/>
        <v>0</v>
      </c>
      <c r="G28" s="186">
        <f t="shared" si="7"/>
        <v>0</v>
      </c>
      <c r="H28" s="186">
        <f t="shared" si="7"/>
        <v>0</v>
      </c>
      <c r="I28" s="186">
        <f t="shared" si="7"/>
        <v>0</v>
      </c>
      <c r="J28" s="186">
        <f t="shared" si="7"/>
        <v>0</v>
      </c>
      <c r="K28" s="186">
        <f t="shared" si="7"/>
        <v>0</v>
      </c>
      <c r="L28" s="186">
        <f>L26+L27</f>
        <v>0</v>
      </c>
      <c r="M28" s="65" t="s">
        <v>48</v>
      </c>
      <c r="N28" s="1313"/>
    </row>
    <row r="29" spans="1:14" ht="13.5" customHeight="1" thickTop="1" thickBot="1" x14ac:dyDescent="0.25">
      <c r="A29" s="1522" t="s">
        <v>377</v>
      </c>
      <c r="B29" s="165" t="s">
        <v>801</v>
      </c>
      <c r="C29" s="190">
        <f t="shared" si="0"/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395" t="s">
        <v>184</v>
      </c>
      <c r="N29" s="1423" t="s">
        <v>374</v>
      </c>
    </row>
    <row r="30" spans="1:14" ht="13.5" customHeight="1" thickTop="1" thickBot="1" x14ac:dyDescent="0.25">
      <c r="A30" s="1523"/>
      <c r="B30" s="166" t="s">
        <v>802</v>
      </c>
      <c r="C30" s="190">
        <f t="shared" si="0"/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394" t="s">
        <v>446</v>
      </c>
      <c r="N30" s="1423"/>
    </row>
    <row r="31" spans="1:14" s="26" customFormat="1" ht="13.5" customHeight="1" thickTop="1" thickBot="1" x14ac:dyDescent="0.25">
      <c r="A31" s="1523"/>
      <c r="B31" s="166" t="s">
        <v>47</v>
      </c>
      <c r="C31" s="190">
        <f t="shared" si="0"/>
        <v>0</v>
      </c>
      <c r="D31" s="190">
        <f t="shared" ref="D31:K31" si="8">D29+D30</f>
        <v>0</v>
      </c>
      <c r="E31" s="190">
        <f t="shared" si="8"/>
        <v>0</v>
      </c>
      <c r="F31" s="190">
        <f t="shared" si="8"/>
        <v>0</v>
      </c>
      <c r="G31" s="190">
        <f t="shared" si="8"/>
        <v>0</v>
      </c>
      <c r="H31" s="190">
        <f t="shared" si="8"/>
        <v>0</v>
      </c>
      <c r="I31" s="190">
        <f t="shared" si="8"/>
        <v>0</v>
      </c>
      <c r="J31" s="190">
        <f t="shared" si="8"/>
        <v>0</v>
      </c>
      <c r="K31" s="190">
        <f t="shared" si="8"/>
        <v>0</v>
      </c>
      <c r="L31" s="190">
        <f>L29+L30</f>
        <v>0</v>
      </c>
      <c r="M31" s="394" t="s">
        <v>48</v>
      </c>
      <c r="N31" s="1442"/>
    </row>
    <row r="32" spans="1:14" s="26" customFormat="1" ht="13.5" customHeight="1" thickTop="1" thickBot="1" x14ac:dyDescent="0.25">
      <c r="A32" s="1533" t="s">
        <v>375</v>
      </c>
      <c r="B32" s="163" t="s">
        <v>801</v>
      </c>
      <c r="C32" s="188">
        <f t="shared" si="0"/>
        <v>2</v>
      </c>
      <c r="D32" s="220">
        <v>0</v>
      </c>
      <c r="E32" s="220">
        <v>1</v>
      </c>
      <c r="F32" s="220">
        <v>0</v>
      </c>
      <c r="G32" s="220">
        <v>1</v>
      </c>
      <c r="H32" s="220">
        <v>0</v>
      </c>
      <c r="I32" s="220">
        <v>0</v>
      </c>
      <c r="J32" s="220">
        <v>0</v>
      </c>
      <c r="K32" s="220">
        <v>0</v>
      </c>
      <c r="L32" s="220">
        <v>0</v>
      </c>
      <c r="M32" s="393" t="s">
        <v>184</v>
      </c>
      <c r="N32" s="1313" t="s">
        <v>367</v>
      </c>
    </row>
    <row r="33" spans="1:17" s="26" customFormat="1" ht="13.5" customHeight="1" thickTop="1" thickBot="1" x14ac:dyDescent="0.25">
      <c r="A33" s="1534"/>
      <c r="B33" s="164" t="s">
        <v>802</v>
      </c>
      <c r="C33" s="948">
        <f t="shared" si="0"/>
        <v>0</v>
      </c>
      <c r="D33" s="392">
        <v>0</v>
      </c>
      <c r="E33" s="392">
        <v>0</v>
      </c>
      <c r="F33" s="392">
        <v>0</v>
      </c>
      <c r="G33" s="392">
        <v>0</v>
      </c>
      <c r="H33" s="392">
        <v>0</v>
      </c>
      <c r="I33" s="392">
        <v>0</v>
      </c>
      <c r="J33" s="392">
        <v>0</v>
      </c>
      <c r="K33" s="392">
        <v>0</v>
      </c>
      <c r="L33" s="392">
        <v>0</v>
      </c>
      <c r="M33" s="65" t="s">
        <v>446</v>
      </c>
      <c r="N33" s="1313"/>
    </row>
    <row r="34" spans="1:17" s="26" customFormat="1" ht="13.5" customHeight="1" thickTop="1" thickBot="1" x14ac:dyDescent="0.25">
      <c r="A34" s="1534"/>
      <c r="B34" s="164" t="s">
        <v>47</v>
      </c>
      <c r="C34" s="948">
        <f t="shared" si="0"/>
        <v>2</v>
      </c>
      <c r="D34" s="948">
        <f t="shared" ref="D34:K34" si="9">D32+D33</f>
        <v>0</v>
      </c>
      <c r="E34" s="948">
        <f t="shared" si="9"/>
        <v>1</v>
      </c>
      <c r="F34" s="948">
        <f t="shared" si="9"/>
        <v>0</v>
      </c>
      <c r="G34" s="948">
        <f t="shared" si="9"/>
        <v>1</v>
      </c>
      <c r="H34" s="948">
        <f t="shared" si="9"/>
        <v>0</v>
      </c>
      <c r="I34" s="948">
        <f t="shared" si="9"/>
        <v>0</v>
      </c>
      <c r="J34" s="948">
        <f t="shared" si="9"/>
        <v>0</v>
      </c>
      <c r="K34" s="948">
        <f t="shared" si="9"/>
        <v>0</v>
      </c>
      <c r="L34" s="948">
        <f>L32+L33</f>
        <v>0</v>
      </c>
      <c r="M34" s="65" t="s">
        <v>48</v>
      </c>
      <c r="N34" s="1313"/>
    </row>
    <row r="35" spans="1:17" ht="13.5" customHeight="1" thickTop="1" thickBot="1" x14ac:dyDescent="0.25">
      <c r="A35" s="1417" t="s">
        <v>1086</v>
      </c>
      <c r="B35" s="165" t="s">
        <v>447</v>
      </c>
      <c r="C35" s="270">
        <f t="shared" si="0"/>
        <v>47</v>
      </c>
      <c r="D35" s="273">
        <v>0</v>
      </c>
      <c r="E35" s="273">
        <v>24</v>
      </c>
      <c r="F35" s="273">
        <v>2</v>
      </c>
      <c r="G35" s="273">
        <v>2</v>
      </c>
      <c r="H35" s="273">
        <v>2</v>
      </c>
      <c r="I35" s="273">
        <v>0</v>
      </c>
      <c r="J35" s="273">
        <v>2</v>
      </c>
      <c r="K35" s="273">
        <v>7</v>
      </c>
      <c r="L35" s="273">
        <v>8</v>
      </c>
      <c r="M35" s="384" t="s">
        <v>184</v>
      </c>
      <c r="N35" s="1315" t="s">
        <v>368</v>
      </c>
    </row>
    <row r="36" spans="1:17" ht="13.5" customHeight="1" thickTop="1" thickBot="1" x14ac:dyDescent="0.25">
      <c r="A36" s="1418"/>
      <c r="B36" s="166" t="s">
        <v>448</v>
      </c>
      <c r="C36" s="270">
        <f t="shared" si="0"/>
        <v>40</v>
      </c>
      <c r="D36" s="273">
        <v>0</v>
      </c>
      <c r="E36" s="273">
        <v>37</v>
      </c>
      <c r="F36" s="273">
        <v>0</v>
      </c>
      <c r="G36" s="273">
        <v>0</v>
      </c>
      <c r="H36" s="273">
        <v>1</v>
      </c>
      <c r="I36" s="273">
        <v>1</v>
      </c>
      <c r="J36" s="273">
        <v>1</v>
      </c>
      <c r="K36" s="273">
        <v>0</v>
      </c>
      <c r="L36" s="273">
        <v>0</v>
      </c>
      <c r="M36" s="66" t="s">
        <v>446</v>
      </c>
      <c r="N36" s="1315"/>
    </row>
    <row r="37" spans="1:17" s="26" customFormat="1" ht="13.5" customHeight="1" thickTop="1" x14ac:dyDescent="0.2">
      <c r="A37" s="1419"/>
      <c r="B37" s="614" t="s">
        <v>47</v>
      </c>
      <c r="C37" s="946">
        <f t="shared" si="0"/>
        <v>87</v>
      </c>
      <c r="D37" s="946">
        <f t="shared" ref="D37:K37" si="10">D35+D36</f>
        <v>0</v>
      </c>
      <c r="E37" s="946">
        <f t="shared" si="10"/>
        <v>61</v>
      </c>
      <c r="F37" s="946">
        <f t="shared" si="10"/>
        <v>2</v>
      </c>
      <c r="G37" s="946">
        <f t="shared" si="10"/>
        <v>2</v>
      </c>
      <c r="H37" s="946">
        <f t="shared" si="10"/>
        <v>3</v>
      </c>
      <c r="I37" s="946">
        <f t="shared" si="10"/>
        <v>1</v>
      </c>
      <c r="J37" s="946">
        <f t="shared" si="10"/>
        <v>3</v>
      </c>
      <c r="K37" s="946">
        <f t="shared" si="10"/>
        <v>7</v>
      </c>
      <c r="L37" s="946">
        <f>L35+L36</f>
        <v>8</v>
      </c>
      <c r="M37" s="383" t="s">
        <v>48</v>
      </c>
      <c r="N37" s="1515"/>
    </row>
    <row r="38" spans="1:17" ht="13.5" customHeight="1" thickBot="1" x14ac:dyDescent="0.25">
      <c r="A38" s="1506" t="s">
        <v>583</v>
      </c>
      <c r="B38" s="613" t="s">
        <v>801</v>
      </c>
      <c r="C38" s="194">
        <f t="shared" si="0"/>
        <v>192</v>
      </c>
      <c r="D38" s="194">
        <v>0</v>
      </c>
      <c r="E38" s="194">
        <f>E35+E32+E29+E26+E23+E20+E17+E14+E11+E8</f>
        <v>131</v>
      </c>
      <c r="F38" s="194">
        <f t="shared" ref="F38:L38" si="11">F35+F32+F29+F26+F23+F20+F17+F14+F11+F8</f>
        <v>12</v>
      </c>
      <c r="G38" s="194">
        <f t="shared" si="11"/>
        <v>11</v>
      </c>
      <c r="H38" s="194">
        <f t="shared" si="11"/>
        <v>5</v>
      </c>
      <c r="I38" s="194">
        <f t="shared" si="11"/>
        <v>9</v>
      </c>
      <c r="J38" s="194">
        <f t="shared" si="11"/>
        <v>5</v>
      </c>
      <c r="K38" s="194">
        <f t="shared" si="11"/>
        <v>11</v>
      </c>
      <c r="L38" s="194">
        <f t="shared" si="11"/>
        <v>8</v>
      </c>
      <c r="M38" s="160" t="s">
        <v>184</v>
      </c>
      <c r="N38" s="1509" t="s">
        <v>454</v>
      </c>
    </row>
    <row r="39" spans="1:17" ht="13.5" customHeight="1" thickTop="1" thickBot="1" x14ac:dyDescent="0.25">
      <c r="A39" s="1507"/>
      <c r="B39" s="164" t="s">
        <v>802</v>
      </c>
      <c r="C39" s="194">
        <f t="shared" si="0"/>
        <v>61</v>
      </c>
      <c r="D39" s="194">
        <v>0</v>
      </c>
      <c r="E39" s="194">
        <f t="shared" ref="E39:E40" si="12">E36+E33+E30+E27+E24+E21+E18+E15+E12+E9</f>
        <v>45</v>
      </c>
      <c r="F39" s="194">
        <f t="shared" ref="F39:L39" si="13">F36+F33+F30+F27+F24+F21+F18+F15+F12+F9</f>
        <v>4</v>
      </c>
      <c r="G39" s="194">
        <f t="shared" si="13"/>
        <v>6</v>
      </c>
      <c r="H39" s="194">
        <f t="shared" si="13"/>
        <v>4</v>
      </c>
      <c r="I39" s="194">
        <f t="shared" si="13"/>
        <v>1</v>
      </c>
      <c r="J39" s="194">
        <f t="shared" si="13"/>
        <v>1</v>
      </c>
      <c r="K39" s="194">
        <f t="shared" si="13"/>
        <v>0</v>
      </c>
      <c r="L39" s="194">
        <f t="shared" si="13"/>
        <v>0</v>
      </c>
      <c r="M39" s="65" t="s">
        <v>446</v>
      </c>
      <c r="N39" s="1510"/>
    </row>
    <row r="40" spans="1:17" s="26" customFormat="1" ht="13.5" customHeight="1" thickTop="1" x14ac:dyDescent="0.2">
      <c r="A40" s="1508"/>
      <c r="B40" s="388" t="s">
        <v>47</v>
      </c>
      <c r="C40" s="196">
        <f t="shared" si="0"/>
        <v>253</v>
      </c>
      <c r="D40" s="196">
        <v>0</v>
      </c>
      <c r="E40" s="196">
        <f t="shared" si="12"/>
        <v>176</v>
      </c>
      <c r="F40" s="196">
        <f t="shared" ref="F40:L40" si="14">F37+F34+F31+F28+F25+F22+F19+F16+F13+F10</f>
        <v>16</v>
      </c>
      <c r="G40" s="196">
        <f t="shared" si="14"/>
        <v>17</v>
      </c>
      <c r="H40" s="196">
        <f t="shared" si="14"/>
        <v>9</v>
      </c>
      <c r="I40" s="196">
        <f t="shared" si="14"/>
        <v>10</v>
      </c>
      <c r="J40" s="196">
        <f t="shared" si="14"/>
        <v>6</v>
      </c>
      <c r="K40" s="196">
        <f t="shared" si="14"/>
        <v>11</v>
      </c>
      <c r="L40" s="196">
        <f t="shared" si="14"/>
        <v>8</v>
      </c>
      <c r="M40" s="161" t="s">
        <v>48</v>
      </c>
      <c r="N40" s="1511"/>
    </row>
    <row r="41" spans="1:17" ht="13.5" customHeight="1" thickBot="1" x14ac:dyDescent="0.25">
      <c r="A41" s="1512" t="s">
        <v>1121</v>
      </c>
      <c r="B41" s="391" t="s">
        <v>801</v>
      </c>
      <c r="C41" s="756">
        <f t="shared" si="0"/>
        <v>224</v>
      </c>
      <c r="D41" s="272">
        <v>0</v>
      </c>
      <c r="E41" s="272">
        <v>173</v>
      </c>
      <c r="F41" s="272">
        <v>5</v>
      </c>
      <c r="G41" s="272">
        <v>3</v>
      </c>
      <c r="H41" s="272">
        <v>3</v>
      </c>
      <c r="I41" s="272">
        <v>4</v>
      </c>
      <c r="J41" s="272">
        <v>5</v>
      </c>
      <c r="K41" s="272">
        <v>10</v>
      </c>
      <c r="L41" s="272">
        <v>21</v>
      </c>
      <c r="M41" s="384" t="s">
        <v>184</v>
      </c>
      <c r="N41" s="1514" t="s">
        <v>1120</v>
      </c>
    </row>
    <row r="42" spans="1:17" ht="13.5" customHeight="1" thickTop="1" thickBot="1" x14ac:dyDescent="0.25">
      <c r="A42" s="1513"/>
      <c r="B42" s="166" t="s">
        <v>802</v>
      </c>
      <c r="C42" s="568">
        <f t="shared" si="0"/>
        <v>202</v>
      </c>
      <c r="D42" s="219">
        <v>0</v>
      </c>
      <c r="E42" s="219">
        <v>180</v>
      </c>
      <c r="F42" s="219">
        <v>6</v>
      </c>
      <c r="G42" s="219">
        <v>6</v>
      </c>
      <c r="H42" s="219">
        <v>2</v>
      </c>
      <c r="I42" s="219">
        <v>1</v>
      </c>
      <c r="J42" s="219">
        <v>1</v>
      </c>
      <c r="K42" s="219">
        <v>4</v>
      </c>
      <c r="L42" s="219">
        <v>2</v>
      </c>
      <c r="M42" s="66" t="s">
        <v>446</v>
      </c>
      <c r="N42" s="1315"/>
    </row>
    <row r="43" spans="1:17" s="26" customFormat="1" ht="13.5" customHeight="1" thickTop="1" x14ac:dyDescent="0.2">
      <c r="A43" s="1417"/>
      <c r="B43" s="390" t="s">
        <v>47</v>
      </c>
      <c r="C43" s="271">
        <f t="shared" si="0"/>
        <v>426</v>
      </c>
      <c r="D43" s="271">
        <f t="shared" ref="D43:K43" si="15">D41+D42</f>
        <v>0</v>
      </c>
      <c r="E43" s="271">
        <f t="shared" si="15"/>
        <v>353</v>
      </c>
      <c r="F43" s="271">
        <f t="shared" si="15"/>
        <v>11</v>
      </c>
      <c r="G43" s="271">
        <f t="shared" si="15"/>
        <v>9</v>
      </c>
      <c r="H43" s="271">
        <f t="shared" si="15"/>
        <v>5</v>
      </c>
      <c r="I43" s="271">
        <f t="shared" si="15"/>
        <v>5</v>
      </c>
      <c r="J43" s="271">
        <f t="shared" si="15"/>
        <v>6</v>
      </c>
      <c r="K43" s="271">
        <f t="shared" si="15"/>
        <v>14</v>
      </c>
      <c r="L43" s="271">
        <f>L41+L42</f>
        <v>23</v>
      </c>
      <c r="M43" s="383" t="s">
        <v>48</v>
      </c>
      <c r="N43" s="1515"/>
    </row>
    <row r="44" spans="1:17" ht="13.5" customHeight="1" thickBot="1" x14ac:dyDescent="0.25">
      <c r="A44" s="1516" t="s">
        <v>453</v>
      </c>
      <c r="B44" s="163" t="s">
        <v>801</v>
      </c>
      <c r="C44" s="194">
        <f t="shared" si="0"/>
        <v>416</v>
      </c>
      <c r="D44" s="194">
        <f t="shared" ref="D44:K44" si="16">D38+D41</f>
        <v>0</v>
      </c>
      <c r="E44" s="194">
        <f t="shared" si="16"/>
        <v>304</v>
      </c>
      <c r="F44" s="194">
        <f t="shared" si="16"/>
        <v>17</v>
      </c>
      <c r="G44" s="194">
        <f t="shared" si="16"/>
        <v>14</v>
      </c>
      <c r="H44" s="194">
        <f t="shared" si="16"/>
        <v>8</v>
      </c>
      <c r="I44" s="194">
        <f t="shared" si="16"/>
        <v>13</v>
      </c>
      <c r="J44" s="194">
        <f t="shared" si="16"/>
        <v>10</v>
      </c>
      <c r="K44" s="194">
        <f t="shared" si="16"/>
        <v>21</v>
      </c>
      <c r="L44" s="194">
        <f>L38+L41</f>
        <v>29</v>
      </c>
      <c r="M44" s="160" t="s">
        <v>184</v>
      </c>
      <c r="N44" s="1519" t="s">
        <v>48</v>
      </c>
    </row>
    <row r="45" spans="1:17" ht="13.5" customHeight="1" thickTop="1" thickBot="1" x14ac:dyDescent="0.25">
      <c r="A45" s="1517"/>
      <c r="B45" s="164" t="s">
        <v>802</v>
      </c>
      <c r="C45" s="194">
        <f t="shared" si="0"/>
        <v>263</v>
      </c>
      <c r="D45" s="194">
        <f t="shared" ref="D45:K45" si="17">D39+D42</f>
        <v>0</v>
      </c>
      <c r="E45" s="194">
        <f t="shared" si="17"/>
        <v>225</v>
      </c>
      <c r="F45" s="194">
        <f t="shared" si="17"/>
        <v>10</v>
      </c>
      <c r="G45" s="194">
        <f t="shared" si="17"/>
        <v>12</v>
      </c>
      <c r="H45" s="194">
        <f t="shared" si="17"/>
        <v>6</v>
      </c>
      <c r="I45" s="194">
        <f t="shared" si="17"/>
        <v>2</v>
      </c>
      <c r="J45" s="194">
        <f t="shared" si="17"/>
        <v>2</v>
      </c>
      <c r="K45" s="194">
        <f t="shared" si="17"/>
        <v>4</v>
      </c>
      <c r="L45" s="194">
        <f>L39+L42</f>
        <v>2</v>
      </c>
      <c r="M45" s="65" t="s">
        <v>446</v>
      </c>
      <c r="N45" s="1520"/>
    </row>
    <row r="46" spans="1:17" ht="13.5" customHeight="1" thickTop="1" x14ac:dyDescent="0.2">
      <c r="A46" s="1518"/>
      <c r="B46" s="388" t="s">
        <v>47</v>
      </c>
      <c r="C46" s="389">
        <f t="shared" si="0"/>
        <v>679</v>
      </c>
      <c r="D46" s="389">
        <f t="shared" ref="D46:K46" si="18">D40+D43</f>
        <v>0</v>
      </c>
      <c r="E46" s="389">
        <f t="shared" si="18"/>
        <v>529</v>
      </c>
      <c r="F46" s="389">
        <f t="shared" si="18"/>
        <v>27</v>
      </c>
      <c r="G46" s="389">
        <f t="shared" si="18"/>
        <v>26</v>
      </c>
      <c r="H46" s="389">
        <f t="shared" si="18"/>
        <v>14</v>
      </c>
      <c r="I46" s="389">
        <f t="shared" si="18"/>
        <v>15</v>
      </c>
      <c r="J46" s="389">
        <f t="shared" si="18"/>
        <v>12</v>
      </c>
      <c r="K46" s="389">
        <f t="shared" si="18"/>
        <v>25</v>
      </c>
      <c r="L46" s="389">
        <f>L40+L43</f>
        <v>31</v>
      </c>
      <c r="M46" s="161" t="s">
        <v>48</v>
      </c>
      <c r="N46" s="1521"/>
    </row>
    <row r="47" spans="1:17" x14ac:dyDescent="0.25">
      <c r="A47" s="1444" t="s">
        <v>840</v>
      </c>
      <c r="B47" s="1444"/>
      <c r="C47" s="1444"/>
      <c r="D47" s="1444"/>
      <c r="E47" s="1444"/>
      <c r="F47" s="1444"/>
      <c r="G47" s="1444"/>
      <c r="H47" s="1444"/>
      <c r="I47" s="1444"/>
      <c r="J47" s="1444"/>
      <c r="K47" s="167"/>
      <c r="L47" s="1431" t="s">
        <v>1244</v>
      </c>
      <c r="M47" s="1431"/>
      <c r="N47" s="1431"/>
      <c r="O47" s="105"/>
      <c r="P47" s="105"/>
      <c r="Q47" s="105"/>
    </row>
    <row r="48" spans="1:17" x14ac:dyDescent="0.25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7" x14ac:dyDescent="0.25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7" x14ac:dyDescent="0.25">
      <c r="B50" s="47"/>
      <c r="M50" s="47"/>
    </row>
    <row r="51" spans="1:17" x14ac:dyDescent="0.25">
      <c r="A51" s="106"/>
      <c r="B51" s="47"/>
      <c r="M51" s="47"/>
    </row>
    <row r="52" spans="1:17" x14ac:dyDescent="0.25">
      <c r="A52" s="106"/>
      <c r="B52" s="47"/>
      <c r="M52" s="47"/>
    </row>
    <row r="53" spans="1:17" s="47" customFormat="1" x14ac:dyDescent="0.25">
      <c r="A53" s="106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6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0"/>
  <sheetViews>
    <sheetView view="pageBreakPreview" topLeftCell="A4" zoomScaleNormal="100" zoomScaleSheetLayoutView="100" workbookViewId="0">
      <selection activeCell="D24" sqref="D24"/>
    </sheetView>
  </sheetViews>
  <sheetFormatPr defaultRowHeight="15" x14ac:dyDescent="0.2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46" width="9.140625" style="45"/>
    <col min="247" max="247" width="20.5703125" style="45" customWidth="1"/>
    <col min="248" max="252" width="20.7109375" style="45" customWidth="1"/>
    <col min="253" max="253" width="20.42578125" style="45" customWidth="1"/>
    <col min="254" max="502" width="9.140625" style="45"/>
    <col min="503" max="503" width="20.5703125" style="45" customWidth="1"/>
    <col min="504" max="508" width="20.7109375" style="45" customWidth="1"/>
    <col min="509" max="509" width="20.42578125" style="45" customWidth="1"/>
    <col min="510" max="758" width="9.140625" style="45"/>
    <col min="759" max="759" width="20.5703125" style="45" customWidth="1"/>
    <col min="760" max="764" width="20.7109375" style="45" customWidth="1"/>
    <col min="765" max="765" width="20.42578125" style="45" customWidth="1"/>
    <col min="766" max="1014" width="9.140625" style="45"/>
    <col min="1015" max="1015" width="20.5703125" style="45" customWidth="1"/>
    <col min="1016" max="1020" width="20.7109375" style="45" customWidth="1"/>
    <col min="1021" max="1021" width="20.42578125" style="45" customWidth="1"/>
    <col min="1022" max="1270" width="9.140625" style="45"/>
    <col min="1271" max="1271" width="20.5703125" style="45" customWidth="1"/>
    <col min="1272" max="1276" width="20.7109375" style="45" customWidth="1"/>
    <col min="1277" max="1277" width="20.42578125" style="45" customWidth="1"/>
    <col min="1278" max="1526" width="9.140625" style="45"/>
    <col min="1527" max="1527" width="20.5703125" style="45" customWidth="1"/>
    <col min="1528" max="1532" width="20.7109375" style="45" customWidth="1"/>
    <col min="1533" max="1533" width="20.42578125" style="45" customWidth="1"/>
    <col min="1534" max="1782" width="9.140625" style="45"/>
    <col min="1783" max="1783" width="20.5703125" style="45" customWidth="1"/>
    <col min="1784" max="1788" width="20.7109375" style="45" customWidth="1"/>
    <col min="1789" max="1789" width="20.42578125" style="45" customWidth="1"/>
    <col min="1790" max="2038" width="9.140625" style="45"/>
    <col min="2039" max="2039" width="20.5703125" style="45" customWidth="1"/>
    <col min="2040" max="2044" width="20.7109375" style="45" customWidth="1"/>
    <col min="2045" max="2045" width="20.42578125" style="45" customWidth="1"/>
    <col min="2046" max="2294" width="9.140625" style="45"/>
    <col min="2295" max="2295" width="20.5703125" style="45" customWidth="1"/>
    <col min="2296" max="2300" width="20.7109375" style="45" customWidth="1"/>
    <col min="2301" max="2301" width="20.42578125" style="45" customWidth="1"/>
    <col min="2302" max="2550" width="9.140625" style="45"/>
    <col min="2551" max="2551" width="20.5703125" style="45" customWidth="1"/>
    <col min="2552" max="2556" width="20.7109375" style="45" customWidth="1"/>
    <col min="2557" max="2557" width="20.42578125" style="45" customWidth="1"/>
    <col min="2558" max="2806" width="9.140625" style="45"/>
    <col min="2807" max="2807" width="20.5703125" style="45" customWidth="1"/>
    <col min="2808" max="2812" width="20.7109375" style="45" customWidth="1"/>
    <col min="2813" max="2813" width="20.42578125" style="45" customWidth="1"/>
    <col min="2814" max="3062" width="9.140625" style="45"/>
    <col min="3063" max="3063" width="20.5703125" style="45" customWidth="1"/>
    <col min="3064" max="3068" width="20.7109375" style="45" customWidth="1"/>
    <col min="3069" max="3069" width="20.42578125" style="45" customWidth="1"/>
    <col min="3070" max="3318" width="9.140625" style="45"/>
    <col min="3319" max="3319" width="20.5703125" style="45" customWidth="1"/>
    <col min="3320" max="3324" width="20.7109375" style="45" customWidth="1"/>
    <col min="3325" max="3325" width="20.42578125" style="45" customWidth="1"/>
    <col min="3326" max="3574" width="9.140625" style="45"/>
    <col min="3575" max="3575" width="20.5703125" style="45" customWidth="1"/>
    <col min="3576" max="3580" width="20.7109375" style="45" customWidth="1"/>
    <col min="3581" max="3581" width="20.42578125" style="45" customWidth="1"/>
    <col min="3582" max="3830" width="9.140625" style="45"/>
    <col min="3831" max="3831" width="20.5703125" style="45" customWidth="1"/>
    <col min="3832" max="3836" width="20.7109375" style="45" customWidth="1"/>
    <col min="3837" max="3837" width="20.42578125" style="45" customWidth="1"/>
    <col min="3838" max="4086" width="9.140625" style="45"/>
    <col min="4087" max="4087" width="20.5703125" style="45" customWidth="1"/>
    <col min="4088" max="4092" width="20.7109375" style="45" customWidth="1"/>
    <col min="4093" max="4093" width="20.42578125" style="45" customWidth="1"/>
    <col min="4094" max="4342" width="9.140625" style="45"/>
    <col min="4343" max="4343" width="20.5703125" style="45" customWidth="1"/>
    <col min="4344" max="4348" width="20.7109375" style="45" customWidth="1"/>
    <col min="4349" max="4349" width="20.42578125" style="45" customWidth="1"/>
    <col min="4350" max="4598" width="9.140625" style="45"/>
    <col min="4599" max="4599" width="20.5703125" style="45" customWidth="1"/>
    <col min="4600" max="4604" width="20.7109375" style="45" customWidth="1"/>
    <col min="4605" max="4605" width="20.42578125" style="45" customWidth="1"/>
    <col min="4606" max="4854" width="9.140625" style="45"/>
    <col min="4855" max="4855" width="20.5703125" style="45" customWidth="1"/>
    <col min="4856" max="4860" width="20.7109375" style="45" customWidth="1"/>
    <col min="4861" max="4861" width="20.42578125" style="45" customWidth="1"/>
    <col min="4862" max="5110" width="9.140625" style="45"/>
    <col min="5111" max="5111" width="20.5703125" style="45" customWidth="1"/>
    <col min="5112" max="5116" width="20.7109375" style="45" customWidth="1"/>
    <col min="5117" max="5117" width="20.42578125" style="45" customWidth="1"/>
    <col min="5118" max="5366" width="9.140625" style="45"/>
    <col min="5367" max="5367" width="20.5703125" style="45" customWidth="1"/>
    <col min="5368" max="5372" width="20.7109375" style="45" customWidth="1"/>
    <col min="5373" max="5373" width="20.42578125" style="45" customWidth="1"/>
    <col min="5374" max="5622" width="9.140625" style="45"/>
    <col min="5623" max="5623" width="20.5703125" style="45" customWidth="1"/>
    <col min="5624" max="5628" width="20.7109375" style="45" customWidth="1"/>
    <col min="5629" max="5629" width="20.42578125" style="45" customWidth="1"/>
    <col min="5630" max="5878" width="9.140625" style="45"/>
    <col min="5879" max="5879" width="20.5703125" style="45" customWidth="1"/>
    <col min="5880" max="5884" width="20.7109375" style="45" customWidth="1"/>
    <col min="5885" max="5885" width="20.42578125" style="45" customWidth="1"/>
    <col min="5886" max="6134" width="9.140625" style="45"/>
    <col min="6135" max="6135" width="20.5703125" style="45" customWidth="1"/>
    <col min="6136" max="6140" width="20.7109375" style="45" customWidth="1"/>
    <col min="6141" max="6141" width="20.42578125" style="45" customWidth="1"/>
    <col min="6142" max="6390" width="9.140625" style="45"/>
    <col min="6391" max="6391" width="20.5703125" style="45" customWidth="1"/>
    <col min="6392" max="6396" width="20.7109375" style="45" customWidth="1"/>
    <col min="6397" max="6397" width="20.42578125" style="45" customWidth="1"/>
    <col min="6398" max="6646" width="9.140625" style="45"/>
    <col min="6647" max="6647" width="20.5703125" style="45" customWidth="1"/>
    <col min="6648" max="6652" width="20.7109375" style="45" customWidth="1"/>
    <col min="6653" max="6653" width="20.42578125" style="45" customWidth="1"/>
    <col min="6654" max="6902" width="9.140625" style="45"/>
    <col min="6903" max="6903" width="20.5703125" style="45" customWidth="1"/>
    <col min="6904" max="6908" width="20.7109375" style="45" customWidth="1"/>
    <col min="6909" max="6909" width="20.42578125" style="45" customWidth="1"/>
    <col min="6910" max="7158" width="9.140625" style="45"/>
    <col min="7159" max="7159" width="20.5703125" style="45" customWidth="1"/>
    <col min="7160" max="7164" width="20.7109375" style="45" customWidth="1"/>
    <col min="7165" max="7165" width="20.42578125" style="45" customWidth="1"/>
    <col min="7166" max="7414" width="9.140625" style="45"/>
    <col min="7415" max="7415" width="20.5703125" style="45" customWidth="1"/>
    <col min="7416" max="7420" width="20.7109375" style="45" customWidth="1"/>
    <col min="7421" max="7421" width="20.42578125" style="45" customWidth="1"/>
    <col min="7422" max="7670" width="9.140625" style="45"/>
    <col min="7671" max="7671" width="20.5703125" style="45" customWidth="1"/>
    <col min="7672" max="7676" width="20.7109375" style="45" customWidth="1"/>
    <col min="7677" max="7677" width="20.42578125" style="45" customWidth="1"/>
    <col min="7678" max="7926" width="9.140625" style="45"/>
    <col min="7927" max="7927" width="20.5703125" style="45" customWidth="1"/>
    <col min="7928" max="7932" width="20.7109375" style="45" customWidth="1"/>
    <col min="7933" max="7933" width="20.42578125" style="45" customWidth="1"/>
    <col min="7934" max="8182" width="9.140625" style="45"/>
    <col min="8183" max="8183" width="20.5703125" style="45" customWidth="1"/>
    <col min="8184" max="8188" width="20.7109375" style="45" customWidth="1"/>
    <col min="8189" max="8189" width="20.42578125" style="45" customWidth="1"/>
    <col min="8190" max="8438" width="9.140625" style="45"/>
    <col min="8439" max="8439" width="20.5703125" style="45" customWidth="1"/>
    <col min="8440" max="8444" width="20.7109375" style="45" customWidth="1"/>
    <col min="8445" max="8445" width="20.42578125" style="45" customWidth="1"/>
    <col min="8446" max="8694" width="9.140625" style="45"/>
    <col min="8695" max="8695" width="20.5703125" style="45" customWidth="1"/>
    <col min="8696" max="8700" width="20.7109375" style="45" customWidth="1"/>
    <col min="8701" max="8701" width="20.42578125" style="45" customWidth="1"/>
    <col min="8702" max="8950" width="9.140625" style="45"/>
    <col min="8951" max="8951" width="20.5703125" style="45" customWidth="1"/>
    <col min="8952" max="8956" width="20.7109375" style="45" customWidth="1"/>
    <col min="8957" max="8957" width="20.42578125" style="45" customWidth="1"/>
    <col min="8958" max="9206" width="9.140625" style="45"/>
    <col min="9207" max="9207" width="20.5703125" style="45" customWidth="1"/>
    <col min="9208" max="9212" width="20.7109375" style="45" customWidth="1"/>
    <col min="9213" max="9213" width="20.42578125" style="45" customWidth="1"/>
    <col min="9214" max="9462" width="9.140625" style="45"/>
    <col min="9463" max="9463" width="20.5703125" style="45" customWidth="1"/>
    <col min="9464" max="9468" width="20.7109375" style="45" customWidth="1"/>
    <col min="9469" max="9469" width="20.42578125" style="45" customWidth="1"/>
    <col min="9470" max="9718" width="9.140625" style="45"/>
    <col min="9719" max="9719" width="20.5703125" style="45" customWidth="1"/>
    <col min="9720" max="9724" width="20.7109375" style="45" customWidth="1"/>
    <col min="9725" max="9725" width="20.42578125" style="45" customWidth="1"/>
    <col min="9726" max="9974" width="9.140625" style="45"/>
    <col min="9975" max="9975" width="20.5703125" style="45" customWidth="1"/>
    <col min="9976" max="9980" width="20.7109375" style="45" customWidth="1"/>
    <col min="9981" max="9981" width="20.42578125" style="45" customWidth="1"/>
    <col min="9982" max="10230" width="9.140625" style="45"/>
    <col min="10231" max="10231" width="20.5703125" style="45" customWidth="1"/>
    <col min="10232" max="10236" width="20.7109375" style="45" customWidth="1"/>
    <col min="10237" max="10237" width="20.42578125" style="45" customWidth="1"/>
    <col min="10238" max="10486" width="9.140625" style="45"/>
    <col min="10487" max="10487" width="20.5703125" style="45" customWidth="1"/>
    <col min="10488" max="10492" width="20.7109375" style="45" customWidth="1"/>
    <col min="10493" max="10493" width="20.42578125" style="45" customWidth="1"/>
    <col min="10494" max="10742" width="9.140625" style="45"/>
    <col min="10743" max="10743" width="20.5703125" style="45" customWidth="1"/>
    <col min="10744" max="10748" width="20.7109375" style="45" customWidth="1"/>
    <col min="10749" max="10749" width="20.42578125" style="45" customWidth="1"/>
    <col min="10750" max="10998" width="9.140625" style="45"/>
    <col min="10999" max="10999" width="20.5703125" style="45" customWidth="1"/>
    <col min="11000" max="11004" width="20.7109375" style="45" customWidth="1"/>
    <col min="11005" max="11005" width="20.42578125" style="45" customWidth="1"/>
    <col min="11006" max="11254" width="9.140625" style="45"/>
    <col min="11255" max="11255" width="20.5703125" style="45" customWidth="1"/>
    <col min="11256" max="11260" width="20.7109375" style="45" customWidth="1"/>
    <col min="11261" max="11261" width="20.42578125" style="45" customWidth="1"/>
    <col min="11262" max="11510" width="9.140625" style="45"/>
    <col min="11511" max="11511" width="20.5703125" style="45" customWidth="1"/>
    <col min="11512" max="11516" width="20.7109375" style="45" customWidth="1"/>
    <col min="11517" max="11517" width="20.42578125" style="45" customWidth="1"/>
    <col min="11518" max="11766" width="9.140625" style="45"/>
    <col min="11767" max="11767" width="20.5703125" style="45" customWidth="1"/>
    <col min="11768" max="11772" width="20.7109375" style="45" customWidth="1"/>
    <col min="11773" max="11773" width="20.42578125" style="45" customWidth="1"/>
    <col min="11774" max="12022" width="9.140625" style="45"/>
    <col min="12023" max="12023" width="20.5703125" style="45" customWidth="1"/>
    <col min="12024" max="12028" width="20.7109375" style="45" customWidth="1"/>
    <col min="12029" max="12029" width="20.42578125" style="45" customWidth="1"/>
    <col min="12030" max="12278" width="9.140625" style="45"/>
    <col min="12279" max="12279" width="20.5703125" style="45" customWidth="1"/>
    <col min="12280" max="12284" width="20.7109375" style="45" customWidth="1"/>
    <col min="12285" max="12285" width="20.42578125" style="45" customWidth="1"/>
    <col min="12286" max="12534" width="9.140625" style="45"/>
    <col min="12535" max="12535" width="20.5703125" style="45" customWidth="1"/>
    <col min="12536" max="12540" width="20.7109375" style="45" customWidth="1"/>
    <col min="12541" max="12541" width="20.42578125" style="45" customWidth="1"/>
    <col min="12542" max="12790" width="9.140625" style="45"/>
    <col min="12791" max="12791" width="20.5703125" style="45" customWidth="1"/>
    <col min="12792" max="12796" width="20.7109375" style="45" customWidth="1"/>
    <col min="12797" max="12797" width="20.42578125" style="45" customWidth="1"/>
    <col min="12798" max="13046" width="9.140625" style="45"/>
    <col min="13047" max="13047" width="20.5703125" style="45" customWidth="1"/>
    <col min="13048" max="13052" width="20.7109375" style="45" customWidth="1"/>
    <col min="13053" max="13053" width="20.42578125" style="45" customWidth="1"/>
    <col min="13054" max="13302" width="9.140625" style="45"/>
    <col min="13303" max="13303" width="20.5703125" style="45" customWidth="1"/>
    <col min="13304" max="13308" width="20.7109375" style="45" customWidth="1"/>
    <col min="13309" max="13309" width="20.42578125" style="45" customWidth="1"/>
    <col min="13310" max="13558" width="9.140625" style="45"/>
    <col min="13559" max="13559" width="20.5703125" style="45" customWidth="1"/>
    <col min="13560" max="13564" width="20.7109375" style="45" customWidth="1"/>
    <col min="13565" max="13565" width="20.42578125" style="45" customWidth="1"/>
    <col min="13566" max="13814" width="9.140625" style="45"/>
    <col min="13815" max="13815" width="20.5703125" style="45" customWidth="1"/>
    <col min="13816" max="13820" width="20.7109375" style="45" customWidth="1"/>
    <col min="13821" max="13821" width="20.42578125" style="45" customWidth="1"/>
    <col min="13822" max="14070" width="9.140625" style="45"/>
    <col min="14071" max="14071" width="20.5703125" style="45" customWidth="1"/>
    <col min="14072" max="14076" width="20.7109375" style="45" customWidth="1"/>
    <col min="14077" max="14077" width="20.42578125" style="45" customWidth="1"/>
    <col min="14078" max="14326" width="9.140625" style="45"/>
    <col min="14327" max="14327" width="20.5703125" style="45" customWidth="1"/>
    <col min="14328" max="14332" width="20.7109375" style="45" customWidth="1"/>
    <col min="14333" max="14333" width="20.42578125" style="45" customWidth="1"/>
    <col min="14334" max="14582" width="9.140625" style="45"/>
    <col min="14583" max="14583" width="20.5703125" style="45" customWidth="1"/>
    <col min="14584" max="14588" width="20.7109375" style="45" customWidth="1"/>
    <col min="14589" max="14589" width="20.42578125" style="45" customWidth="1"/>
    <col min="14590" max="14838" width="9.140625" style="45"/>
    <col min="14839" max="14839" width="20.5703125" style="45" customWidth="1"/>
    <col min="14840" max="14844" width="20.7109375" style="45" customWidth="1"/>
    <col min="14845" max="14845" width="20.42578125" style="45" customWidth="1"/>
    <col min="14846" max="15094" width="9.140625" style="45"/>
    <col min="15095" max="15095" width="20.5703125" style="45" customWidth="1"/>
    <col min="15096" max="15100" width="20.7109375" style="45" customWidth="1"/>
    <col min="15101" max="15101" width="20.42578125" style="45" customWidth="1"/>
    <col min="15102" max="15350" width="9.140625" style="45"/>
    <col min="15351" max="15351" width="20.5703125" style="45" customWidth="1"/>
    <col min="15352" max="15356" width="20.7109375" style="45" customWidth="1"/>
    <col min="15357" max="15357" width="20.42578125" style="45" customWidth="1"/>
    <col min="15358" max="15606" width="9.140625" style="45"/>
    <col min="15607" max="15607" width="20.5703125" style="45" customWidth="1"/>
    <col min="15608" max="15612" width="20.7109375" style="45" customWidth="1"/>
    <col min="15613" max="15613" width="20.42578125" style="45" customWidth="1"/>
    <col min="15614" max="15862" width="9.140625" style="45"/>
    <col min="15863" max="15863" width="20.5703125" style="45" customWidth="1"/>
    <col min="15864" max="15868" width="20.7109375" style="45" customWidth="1"/>
    <col min="15869" max="15869" width="20.42578125" style="45" customWidth="1"/>
    <col min="15870" max="16118" width="9.140625" style="45"/>
    <col min="16119" max="16119" width="20.5703125" style="45" customWidth="1"/>
    <col min="16120" max="16124" width="20.7109375" style="45" customWidth="1"/>
    <col min="16125" max="16125" width="20.42578125" style="45" customWidth="1"/>
    <col min="16126" max="16384" width="9.140625" style="45"/>
  </cols>
  <sheetData>
    <row r="1" spans="1:8" s="111" customFormat="1" ht="48.75" customHeight="1" x14ac:dyDescent="0.2">
      <c r="A1" s="1241" t="s">
        <v>943</v>
      </c>
      <c r="B1" s="1242"/>
      <c r="C1" s="1242"/>
      <c r="D1" s="1242"/>
      <c r="E1" s="1242"/>
      <c r="F1" s="1242"/>
      <c r="G1" s="1242"/>
    </row>
    <row r="2" spans="1:8" s="76" customFormat="1" ht="36.75" customHeight="1" x14ac:dyDescent="0.2">
      <c r="A2" s="1243" t="s">
        <v>774</v>
      </c>
      <c r="B2" s="1243"/>
      <c r="C2" s="1243"/>
      <c r="D2" s="1243"/>
      <c r="E2" s="1243"/>
      <c r="F2" s="1243"/>
      <c r="G2" s="1243"/>
    </row>
    <row r="3" spans="1:8" s="76" customFormat="1" ht="15.75" customHeight="1" x14ac:dyDescent="0.2">
      <c r="A3" s="1244" t="s">
        <v>1248</v>
      </c>
      <c r="B3" s="1244"/>
      <c r="C3" s="1244"/>
      <c r="D3" s="1244"/>
      <c r="E3" s="1244"/>
      <c r="F3" s="1244"/>
      <c r="G3" s="1244"/>
    </row>
    <row r="4" spans="1:8" s="1000" customFormat="1" ht="27.75" customHeight="1" x14ac:dyDescent="0.25">
      <c r="A4" s="1004" t="s">
        <v>130</v>
      </c>
      <c r="B4" s="1002"/>
      <c r="C4" s="1002"/>
      <c r="D4" s="998"/>
      <c r="E4" s="998"/>
      <c r="F4" s="998"/>
      <c r="G4" s="999" t="s">
        <v>131</v>
      </c>
      <c r="H4" s="1005"/>
    </row>
    <row r="5" spans="1:8" s="5" customFormat="1" ht="51" customHeight="1" x14ac:dyDescent="0.25">
      <c r="A5" s="1269" t="s">
        <v>132</v>
      </c>
      <c r="B5" s="667" t="s">
        <v>133</v>
      </c>
      <c r="C5" s="667" t="s">
        <v>134</v>
      </c>
      <c r="D5" s="667" t="s">
        <v>135</v>
      </c>
      <c r="E5" s="667" t="s">
        <v>136</v>
      </c>
      <c r="F5" s="667" t="s">
        <v>137</v>
      </c>
      <c r="G5" s="1271" t="s">
        <v>138</v>
      </c>
    </row>
    <row r="6" spans="1:8" s="5" customFormat="1" ht="51" customHeight="1" x14ac:dyDescent="0.2">
      <c r="A6" s="1270"/>
      <c r="B6" s="668" t="s">
        <v>778</v>
      </c>
      <c r="C6" s="668" t="s">
        <v>782</v>
      </c>
      <c r="D6" s="668" t="s">
        <v>781</v>
      </c>
      <c r="E6" s="668" t="s">
        <v>780</v>
      </c>
      <c r="F6" s="668" t="s">
        <v>779</v>
      </c>
      <c r="G6" s="1272"/>
    </row>
    <row r="7" spans="1:8" ht="24.95" customHeight="1" thickBot="1" x14ac:dyDescent="0.25">
      <c r="A7" s="1023">
        <v>2009</v>
      </c>
      <c r="B7" s="1024">
        <v>99.98</v>
      </c>
      <c r="C7" s="1024">
        <v>21.79</v>
      </c>
      <c r="D7" s="1024">
        <v>10.090160903098083</v>
      </c>
      <c r="E7" s="1024">
        <v>1.2254169041623897</v>
      </c>
      <c r="F7" s="1024">
        <v>11.315577807260473</v>
      </c>
      <c r="G7" s="1025">
        <v>2009</v>
      </c>
    </row>
    <row r="8" spans="1:8" ht="24.95" customHeight="1" thickTop="1" thickBot="1" x14ac:dyDescent="0.25">
      <c r="A8" s="984">
        <v>2010</v>
      </c>
      <c r="B8" s="521">
        <v>99.99</v>
      </c>
      <c r="C8" s="521">
        <v>10.3</v>
      </c>
      <c r="D8" s="521">
        <v>10.223847091270605</v>
      </c>
      <c r="E8" s="521">
        <v>1.1486813487968</v>
      </c>
      <c r="F8" s="521">
        <v>11.372528440067404</v>
      </c>
      <c r="G8" s="522">
        <v>2010</v>
      </c>
    </row>
    <row r="9" spans="1:8" ht="24.95" customHeight="1" thickTop="1" thickBot="1" x14ac:dyDescent="0.25">
      <c r="A9" s="518">
        <v>2011</v>
      </c>
      <c r="B9" s="519">
        <v>100</v>
      </c>
      <c r="C9" s="519">
        <v>4.9000000000000004</v>
      </c>
      <c r="D9" s="519">
        <v>10.8</v>
      </c>
      <c r="E9" s="519">
        <v>1.1200000000000001</v>
      </c>
      <c r="F9" s="519">
        <v>11.9</v>
      </c>
      <c r="G9" s="520">
        <v>2011</v>
      </c>
    </row>
    <row r="10" spans="1:8" ht="24.95" customHeight="1" thickTop="1" thickBot="1" x14ac:dyDescent="0.25">
      <c r="A10" s="984">
        <v>2012</v>
      </c>
      <c r="B10" s="521">
        <v>100</v>
      </c>
      <c r="C10" s="521">
        <v>4.7</v>
      </c>
      <c r="D10" s="521">
        <v>10.58</v>
      </c>
      <c r="E10" s="521">
        <v>1.1100000000000001</v>
      </c>
      <c r="F10" s="521">
        <v>11.69</v>
      </c>
      <c r="G10" s="522">
        <v>2012</v>
      </c>
    </row>
    <row r="11" spans="1:8" ht="24.95" customHeight="1" thickTop="1" thickBot="1" x14ac:dyDescent="0.25">
      <c r="A11" s="518">
        <v>2013</v>
      </c>
      <c r="B11" s="519">
        <v>100</v>
      </c>
      <c r="C11" s="519">
        <v>0</v>
      </c>
      <c r="D11" s="519">
        <v>10.77</v>
      </c>
      <c r="E11" s="519">
        <v>1.06</v>
      </c>
      <c r="F11" s="519">
        <v>11.83</v>
      </c>
      <c r="G11" s="520">
        <v>2013</v>
      </c>
    </row>
    <row r="12" spans="1:8" ht="24.95" customHeight="1" thickTop="1" thickBot="1" x14ac:dyDescent="0.25">
      <c r="A12" s="984">
        <v>2014</v>
      </c>
      <c r="B12" s="521">
        <v>100</v>
      </c>
      <c r="C12" s="521">
        <v>3.93</v>
      </c>
      <c r="D12" s="521">
        <v>10.412962845978214</v>
      </c>
      <c r="E12" s="521">
        <v>1.1000000000000001</v>
      </c>
      <c r="F12" s="521">
        <v>11.48</v>
      </c>
      <c r="G12" s="522">
        <v>2014</v>
      </c>
    </row>
    <row r="13" spans="1:8" ht="24.95" customHeight="1" thickTop="1" thickBot="1" x14ac:dyDescent="0.25">
      <c r="A13" s="518">
        <v>2015</v>
      </c>
      <c r="B13" s="519">
        <v>100</v>
      </c>
      <c r="C13" s="519">
        <v>11.268875366238449</v>
      </c>
      <c r="D13" s="519">
        <v>9.9700958655175373</v>
      </c>
      <c r="E13" s="519">
        <v>0.95045102326287534</v>
      </c>
      <c r="F13" s="519">
        <v>10.920546888780413</v>
      </c>
      <c r="G13" s="520">
        <v>2015</v>
      </c>
    </row>
    <row r="14" spans="1:8" ht="24.95" customHeight="1" thickTop="1" thickBot="1" x14ac:dyDescent="0.25">
      <c r="A14" s="984">
        <v>2016</v>
      </c>
      <c r="B14" s="521">
        <v>100</v>
      </c>
      <c r="C14" s="521">
        <v>0</v>
      </c>
      <c r="D14" s="521">
        <v>9.35</v>
      </c>
      <c r="E14" s="521">
        <v>0.9</v>
      </c>
      <c r="F14" s="521">
        <v>10.24</v>
      </c>
      <c r="G14" s="522">
        <v>2016</v>
      </c>
    </row>
    <row r="15" spans="1:8" ht="24.95" customHeight="1" thickTop="1" thickBot="1" x14ac:dyDescent="0.25">
      <c r="A15" s="518">
        <v>2017</v>
      </c>
      <c r="B15" s="519">
        <v>100</v>
      </c>
      <c r="C15" s="519">
        <v>0</v>
      </c>
      <c r="D15" s="519">
        <v>9.4</v>
      </c>
      <c r="E15" s="519">
        <v>0.84</v>
      </c>
      <c r="F15" s="519">
        <v>10.24</v>
      </c>
      <c r="G15" s="520">
        <v>2017</v>
      </c>
    </row>
    <row r="16" spans="1:8" ht="24.95" customHeight="1" thickTop="1" x14ac:dyDescent="0.2">
      <c r="A16" s="1236">
        <v>2018</v>
      </c>
      <c r="B16" s="1235">
        <v>100</v>
      </c>
      <c r="C16" s="1235">
        <v>3.56</v>
      </c>
      <c r="D16" s="1235">
        <v>9.31</v>
      </c>
      <c r="E16" s="1235">
        <v>0.86</v>
      </c>
      <c r="F16" s="1235">
        <v>10.17</v>
      </c>
      <c r="G16" s="1237">
        <v>2018</v>
      </c>
    </row>
    <row r="18" spans="5:6" x14ac:dyDescent="0.2">
      <c r="F18" s="7"/>
    </row>
    <row r="19" spans="5:6" x14ac:dyDescent="0.2">
      <c r="E19" s="7"/>
      <c r="F19" s="7"/>
    </row>
    <row r="20" spans="5:6" x14ac:dyDescent="0.2">
      <c r="F20" s="7"/>
    </row>
  </sheetData>
  <mergeCells count="5">
    <mergeCell ref="A5:A6"/>
    <mergeCell ref="G5:G6"/>
    <mergeCell ref="A1:G1"/>
    <mergeCell ref="A2:G2"/>
    <mergeCell ref="A3:G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86"/>
  <sheetViews>
    <sheetView view="pageBreakPreview" zoomScaleNormal="100" zoomScaleSheetLayoutView="100" workbookViewId="0">
      <selection activeCell="D42" sqref="D42"/>
    </sheetView>
  </sheetViews>
  <sheetFormatPr defaultRowHeight="15" x14ac:dyDescent="0.2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 x14ac:dyDescent="0.2">
      <c r="A1" s="1300" t="s">
        <v>1243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</row>
    <row r="2" spans="1:14" s="25" customFormat="1" ht="15.75" x14ac:dyDescent="0.2">
      <c r="A2" s="1291" t="s">
        <v>1023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</row>
    <row r="3" spans="1:14" s="98" customFormat="1" ht="15.75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</row>
    <row r="4" spans="1:14" s="98" customFormat="1" ht="15.75" x14ac:dyDescent="0.25">
      <c r="A4" s="1291" t="s">
        <v>355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</row>
    <row r="5" spans="1:14" ht="15.75" x14ac:dyDescent="0.3">
      <c r="A5" s="328" t="s">
        <v>1141</v>
      </c>
      <c r="B5" s="338"/>
      <c r="C5" s="339"/>
      <c r="D5" s="339"/>
      <c r="E5" s="330"/>
      <c r="F5" s="330"/>
      <c r="G5" s="330"/>
      <c r="H5" s="330"/>
      <c r="I5" s="330"/>
      <c r="J5" s="167"/>
      <c r="K5" s="339"/>
      <c r="L5" s="330"/>
      <c r="M5" s="338"/>
      <c r="N5" s="340" t="s">
        <v>1142</v>
      </c>
    </row>
    <row r="6" spans="1:14" ht="16.5" thickBot="1" x14ac:dyDescent="0.25">
      <c r="A6" s="1496" t="s">
        <v>451</v>
      </c>
      <c r="B6" s="1496" t="s">
        <v>425</v>
      </c>
      <c r="C6" s="1432" t="s">
        <v>923</v>
      </c>
      <c r="D6" s="1494"/>
      <c r="E6" s="1494"/>
      <c r="F6" s="1494"/>
      <c r="G6" s="1494"/>
      <c r="H6" s="1494"/>
      <c r="I6" s="1494"/>
      <c r="J6" s="1494"/>
      <c r="K6" s="1494"/>
      <c r="L6" s="1495"/>
      <c r="M6" s="1428" t="s">
        <v>424</v>
      </c>
      <c r="N6" s="1428" t="s">
        <v>452</v>
      </c>
    </row>
    <row r="7" spans="1:14" ht="29.25" customHeight="1" thickTop="1" x14ac:dyDescent="0.2">
      <c r="A7" s="1497"/>
      <c r="B7" s="1498"/>
      <c r="C7" s="615" t="s">
        <v>404</v>
      </c>
      <c r="D7" s="63" t="s">
        <v>353</v>
      </c>
      <c r="E7" s="68" t="s">
        <v>201</v>
      </c>
      <c r="F7" s="398" t="s">
        <v>165</v>
      </c>
      <c r="G7" s="398" t="s">
        <v>72</v>
      </c>
      <c r="H7" s="398" t="s">
        <v>70</v>
      </c>
      <c r="I7" s="398" t="s">
        <v>68</v>
      </c>
      <c r="J7" s="398" t="s">
        <v>66</v>
      </c>
      <c r="K7" s="398" t="s">
        <v>64</v>
      </c>
      <c r="L7" s="77" t="s">
        <v>62</v>
      </c>
      <c r="M7" s="1429"/>
      <c r="N7" s="1429"/>
    </row>
    <row r="8" spans="1:14" ht="13.5" customHeight="1" thickBot="1" x14ac:dyDescent="0.25">
      <c r="A8" s="1499" t="s">
        <v>369</v>
      </c>
      <c r="B8" s="163" t="s">
        <v>801</v>
      </c>
      <c r="C8" s="947">
        <f>SUM(D8:L8)</f>
        <v>40</v>
      </c>
      <c r="D8" s="217"/>
      <c r="E8" s="217">
        <v>31</v>
      </c>
      <c r="F8" s="217">
        <v>5</v>
      </c>
      <c r="G8" s="217">
        <v>0</v>
      </c>
      <c r="H8" s="217">
        <v>3</v>
      </c>
      <c r="I8" s="217">
        <v>0</v>
      </c>
      <c r="J8" s="217">
        <v>0</v>
      </c>
      <c r="K8" s="217">
        <v>1</v>
      </c>
      <c r="L8" s="217">
        <v>0</v>
      </c>
      <c r="M8" s="67" t="s">
        <v>184</v>
      </c>
      <c r="N8" s="1312" t="s">
        <v>580</v>
      </c>
    </row>
    <row r="9" spans="1:14" ht="13.5" customHeight="1" thickTop="1" thickBot="1" x14ac:dyDescent="0.25">
      <c r="A9" s="1500"/>
      <c r="B9" s="164" t="s">
        <v>802</v>
      </c>
      <c r="C9" s="996">
        <f t="shared" ref="C9:C43" si="0">SUM(D9:L9)</f>
        <v>1</v>
      </c>
      <c r="D9" s="195"/>
      <c r="E9" s="195">
        <v>0</v>
      </c>
      <c r="F9" s="195">
        <v>0</v>
      </c>
      <c r="G9" s="195">
        <v>0</v>
      </c>
      <c r="H9" s="195">
        <v>0</v>
      </c>
      <c r="I9" s="195">
        <v>1</v>
      </c>
      <c r="J9" s="195">
        <v>0</v>
      </c>
      <c r="K9" s="195">
        <v>0</v>
      </c>
      <c r="L9" s="195">
        <v>0</v>
      </c>
      <c r="M9" s="65" t="s">
        <v>446</v>
      </c>
      <c r="N9" s="1313"/>
    </row>
    <row r="10" spans="1:14" s="26" customFormat="1" ht="13.5" customHeight="1" thickTop="1" thickBot="1" x14ac:dyDescent="0.25">
      <c r="A10" s="1501"/>
      <c r="B10" s="164" t="s">
        <v>47</v>
      </c>
      <c r="C10" s="188">
        <f t="shared" si="0"/>
        <v>41</v>
      </c>
      <c r="D10" s="188">
        <f t="shared" ref="D10:K10" si="1">D8+D9</f>
        <v>0</v>
      </c>
      <c r="E10" s="188">
        <f t="shared" si="1"/>
        <v>31</v>
      </c>
      <c r="F10" s="188">
        <f t="shared" si="1"/>
        <v>5</v>
      </c>
      <c r="G10" s="188">
        <f t="shared" si="1"/>
        <v>0</v>
      </c>
      <c r="H10" s="188">
        <f t="shared" si="1"/>
        <v>3</v>
      </c>
      <c r="I10" s="188">
        <f t="shared" si="1"/>
        <v>1</v>
      </c>
      <c r="J10" s="188">
        <f t="shared" si="1"/>
        <v>0</v>
      </c>
      <c r="K10" s="188">
        <f t="shared" si="1"/>
        <v>1</v>
      </c>
      <c r="L10" s="188">
        <f>L8+L9</f>
        <v>0</v>
      </c>
      <c r="M10" s="65" t="s">
        <v>48</v>
      </c>
      <c r="N10" s="1313"/>
    </row>
    <row r="11" spans="1:14" ht="13.5" customHeight="1" thickTop="1" thickBot="1" x14ac:dyDescent="0.25">
      <c r="A11" s="1502" t="s">
        <v>249</v>
      </c>
      <c r="B11" s="165" t="s">
        <v>801</v>
      </c>
      <c r="C11" s="568">
        <f t="shared" si="0"/>
        <v>69</v>
      </c>
      <c r="D11" s="219"/>
      <c r="E11" s="219">
        <v>49</v>
      </c>
      <c r="F11" s="219">
        <v>6</v>
      </c>
      <c r="G11" s="219">
        <v>5</v>
      </c>
      <c r="H11" s="219">
        <v>4</v>
      </c>
      <c r="I11" s="219">
        <v>5</v>
      </c>
      <c r="J11" s="219">
        <v>0</v>
      </c>
      <c r="K11" s="219">
        <v>0</v>
      </c>
      <c r="L11" s="219">
        <v>0</v>
      </c>
      <c r="M11" s="384" t="s">
        <v>184</v>
      </c>
      <c r="N11" s="1315" t="s">
        <v>250</v>
      </c>
    </row>
    <row r="12" spans="1:14" ht="13.5" customHeight="1" thickTop="1" thickBot="1" x14ac:dyDescent="0.25">
      <c r="A12" s="1503"/>
      <c r="B12" s="166" t="s">
        <v>802</v>
      </c>
      <c r="C12" s="568">
        <f t="shared" si="0"/>
        <v>6</v>
      </c>
      <c r="D12" s="219"/>
      <c r="E12" s="219">
        <v>4</v>
      </c>
      <c r="F12" s="219">
        <v>0</v>
      </c>
      <c r="G12" s="219">
        <v>0</v>
      </c>
      <c r="H12" s="219">
        <v>1</v>
      </c>
      <c r="I12" s="219">
        <v>1</v>
      </c>
      <c r="J12" s="219">
        <v>0</v>
      </c>
      <c r="K12" s="219">
        <v>0</v>
      </c>
      <c r="L12" s="219">
        <v>0</v>
      </c>
      <c r="M12" s="66" t="s">
        <v>446</v>
      </c>
      <c r="N12" s="1315"/>
    </row>
    <row r="13" spans="1:14" s="26" customFormat="1" ht="13.5" customHeight="1" thickTop="1" thickBot="1" x14ac:dyDescent="0.25">
      <c r="A13" s="1504"/>
      <c r="B13" s="166" t="s">
        <v>47</v>
      </c>
      <c r="C13" s="190">
        <f t="shared" si="0"/>
        <v>75</v>
      </c>
      <c r="D13" s="190">
        <f t="shared" ref="D13:K13" si="2">D11+D12</f>
        <v>0</v>
      </c>
      <c r="E13" s="190">
        <f t="shared" si="2"/>
        <v>53</v>
      </c>
      <c r="F13" s="190">
        <f t="shared" si="2"/>
        <v>6</v>
      </c>
      <c r="G13" s="190">
        <f t="shared" si="2"/>
        <v>5</v>
      </c>
      <c r="H13" s="190">
        <f t="shared" si="2"/>
        <v>5</v>
      </c>
      <c r="I13" s="190">
        <f t="shared" si="2"/>
        <v>6</v>
      </c>
      <c r="J13" s="190">
        <f t="shared" si="2"/>
        <v>0</v>
      </c>
      <c r="K13" s="190">
        <f t="shared" si="2"/>
        <v>0</v>
      </c>
      <c r="L13" s="190">
        <f>L11+L12</f>
        <v>0</v>
      </c>
      <c r="M13" s="66" t="s">
        <v>48</v>
      </c>
      <c r="N13" s="1315"/>
    </row>
    <row r="14" spans="1:14" ht="13.5" customHeight="1" thickTop="1" thickBot="1" x14ac:dyDescent="0.25">
      <c r="A14" s="1505" t="s">
        <v>370</v>
      </c>
      <c r="B14" s="163" t="s">
        <v>801</v>
      </c>
      <c r="C14" s="996">
        <f t="shared" si="0"/>
        <v>78</v>
      </c>
      <c r="D14" s="195"/>
      <c r="E14" s="195">
        <v>33</v>
      </c>
      <c r="F14" s="195">
        <v>10</v>
      </c>
      <c r="G14" s="195">
        <v>16</v>
      </c>
      <c r="H14" s="195">
        <v>5</v>
      </c>
      <c r="I14" s="195">
        <v>7</v>
      </c>
      <c r="J14" s="195">
        <v>5</v>
      </c>
      <c r="K14" s="195">
        <v>2</v>
      </c>
      <c r="L14" s="195">
        <v>0</v>
      </c>
      <c r="M14" s="67" t="s">
        <v>184</v>
      </c>
      <c r="N14" s="1313" t="s">
        <v>364</v>
      </c>
    </row>
    <row r="15" spans="1:14" ht="13.5" customHeight="1" thickTop="1" thickBot="1" x14ac:dyDescent="0.25">
      <c r="A15" s="1500"/>
      <c r="B15" s="164" t="s">
        <v>802</v>
      </c>
      <c r="C15" s="996">
        <f t="shared" si="0"/>
        <v>1</v>
      </c>
      <c r="D15" s="195"/>
      <c r="E15" s="195">
        <v>1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65" t="s">
        <v>446</v>
      </c>
      <c r="N15" s="1313"/>
    </row>
    <row r="16" spans="1:14" s="26" customFormat="1" ht="13.5" customHeight="1" thickTop="1" thickBot="1" x14ac:dyDescent="0.25">
      <c r="A16" s="1501"/>
      <c r="B16" s="164" t="s">
        <v>47</v>
      </c>
      <c r="C16" s="188">
        <f t="shared" si="0"/>
        <v>79</v>
      </c>
      <c r="D16" s="188">
        <f t="shared" ref="D16:K16" si="3">D14+D15</f>
        <v>0</v>
      </c>
      <c r="E16" s="188">
        <f t="shared" si="3"/>
        <v>34</v>
      </c>
      <c r="F16" s="188">
        <f t="shared" si="3"/>
        <v>10</v>
      </c>
      <c r="G16" s="188">
        <f t="shared" si="3"/>
        <v>16</v>
      </c>
      <c r="H16" s="188">
        <f t="shared" si="3"/>
        <v>5</v>
      </c>
      <c r="I16" s="188">
        <f t="shared" si="3"/>
        <v>7</v>
      </c>
      <c r="J16" s="188">
        <f t="shared" si="3"/>
        <v>5</v>
      </c>
      <c r="K16" s="188">
        <f t="shared" si="3"/>
        <v>2</v>
      </c>
      <c r="L16" s="188">
        <f>L14+L15</f>
        <v>0</v>
      </c>
      <c r="M16" s="65" t="s">
        <v>48</v>
      </c>
      <c r="N16" s="1313"/>
    </row>
    <row r="17" spans="1:14" ht="13.5" customHeight="1" thickTop="1" thickBot="1" x14ac:dyDescent="0.25">
      <c r="A17" s="1502" t="s">
        <v>251</v>
      </c>
      <c r="B17" s="165" t="s">
        <v>801</v>
      </c>
      <c r="C17" s="568">
        <f t="shared" si="0"/>
        <v>76</v>
      </c>
      <c r="D17" s="219"/>
      <c r="E17" s="219">
        <v>54</v>
      </c>
      <c r="F17" s="219">
        <v>4</v>
      </c>
      <c r="G17" s="219">
        <v>5</v>
      </c>
      <c r="H17" s="219">
        <v>6</v>
      </c>
      <c r="I17" s="219">
        <v>1</v>
      </c>
      <c r="J17" s="219">
        <v>4</v>
      </c>
      <c r="K17" s="219">
        <v>2</v>
      </c>
      <c r="L17" s="219">
        <v>0</v>
      </c>
      <c r="M17" s="384" t="s">
        <v>184</v>
      </c>
      <c r="N17" s="1315" t="s">
        <v>252</v>
      </c>
    </row>
    <row r="18" spans="1:14" ht="13.5" customHeight="1" thickTop="1" thickBot="1" x14ac:dyDescent="0.25">
      <c r="A18" s="1503"/>
      <c r="B18" s="166" t="s">
        <v>802</v>
      </c>
      <c r="C18" s="568">
        <f t="shared" si="0"/>
        <v>4</v>
      </c>
      <c r="D18" s="219"/>
      <c r="E18" s="219">
        <v>3</v>
      </c>
      <c r="F18" s="219">
        <v>0</v>
      </c>
      <c r="G18" s="219">
        <v>0</v>
      </c>
      <c r="H18" s="219">
        <v>0</v>
      </c>
      <c r="I18" s="219">
        <v>0</v>
      </c>
      <c r="J18" s="219">
        <v>1</v>
      </c>
      <c r="K18" s="219">
        <v>0</v>
      </c>
      <c r="L18" s="219">
        <v>0</v>
      </c>
      <c r="M18" s="66" t="s">
        <v>446</v>
      </c>
      <c r="N18" s="1315"/>
    </row>
    <row r="19" spans="1:14" s="26" customFormat="1" ht="13.5" customHeight="1" thickTop="1" thickBot="1" x14ac:dyDescent="0.25">
      <c r="A19" s="1504"/>
      <c r="B19" s="166" t="s">
        <v>47</v>
      </c>
      <c r="C19" s="190">
        <f t="shared" si="0"/>
        <v>80</v>
      </c>
      <c r="D19" s="190">
        <f t="shared" ref="D19:K19" si="4">D17+D18</f>
        <v>0</v>
      </c>
      <c r="E19" s="190">
        <f t="shared" si="4"/>
        <v>57</v>
      </c>
      <c r="F19" s="190">
        <f t="shared" si="4"/>
        <v>4</v>
      </c>
      <c r="G19" s="190">
        <f t="shared" si="4"/>
        <v>5</v>
      </c>
      <c r="H19" s="190">
        <f t="shared" si="4"/>
        <v>6</v>
      </c>
      <c r="I19" s="190">
        <f t="shared" si="4"/>
        <v>1</v>
      </c>
      <c r="J19" s="190">
        <f t="shared" si="4"/>
        <v>5</v>
      </c>
      <c r="K19" s="190">
        <f t="shared" si="4"/>
        <v>2</v>
      </c>
      <c r="L19" s="190">
        <f>L17+L18</f>
        <v>0</v>
      </c>
      <c r="M19" s="66" t="s">
        <v>48</v>
      </c>
      <c r="N19" s="1315"/>
    </row>
    <row r="20" spans="1:14" ht="13.5" customHeight="1" thickTop="1" thickBot="1" x14ac:dyDescent="0.25">
      <c r="A20" s="1505" t="s">
        <v>371</v>
      </c>
      <c r="B20" s="163" t="s">
        <v>801</v>
      </c>
      <c r="C20" s="996">
        <f t="shared" si="0"/>
        <v>17</v>
      </c>
      <c r="D20" s="195"/>
      <c r="E20" s="195">
        <v>11</v>
      </c>
      <c r="F20" s="195">
        <v>1</v>
      </c>
      <c r="G20" s="195">
        <v>2</v>
      </c>
      <c r="H20" s="195">
        <v>0</v>
      </c>
      <c r="I20" s="195">
        <v>0</v>
      </c>
      <c r="J20" s="195">
        <v>0</v>
      </c>
      <c r="K20" s="195">
        <v>2</v>
      </c>
      <c r="L20" s="195">
        <v>1</v>
      </c>
      <c r="M20" s="67" t="s">
        <v>184</v>
      </c>
      <c r="N20" s="1313" t="s">
        <v>365</v>
      </c>
    </row>
    <row r="21" spans="1:14" ht="13.5" customHeight="1" thickTop="1" thickBot="1" x14ac:dyDescent="0.25">
      <c r="A21" s="1500"/>
      <c r="B21" s="164" t="s">
        <v>802</v>
      </c>
      <c r="C21" s="996">
        <f t="shared" si="0"/>
        <v>3</v>
      </c>
      <c r="D21" s="195"/>
      <c r="E21" s="195">
        <v>1</v>
      </c>
      <c r="F21" s="195">
        <v>0</v>
      </c>
      <c r="G21" s="195">
        <v>0</v>
      </c>
      <c r="H21" s="195">
        <v>0</v>
      </c>
      <c r="I21" s="195">
        <v>1</v>
      </c>
      <c r="J21" s="195">
        <v>1</v>
      </c>
      <c r="K21" s="195">
        <v>0</v>
      </c>
      <c r="L21" s="195">
        <v>0</v>
      </c>
      <c r="M21" s="65" t="s">
        <v>446</v>
      </c>
      <c r="N21" s="1313"/>
    </row>
    <row r="22" spans="1:14" s="26" customFormat="1" ht="13.5" customHeight="1" thickTop="1" thickBot="1" x14ac:dyDescent="0.25">
      <c r="A22" s="1501"/>
      <c r="B22" s="164" t="s">
        <v>47</v>
      </c>
      <c r="C22" s="188">
        <f t="shared" si="0"/>
        <v>20</v>
      </c>
      <c r="D22" s="188">
        <f t="shared" ref="D22:K22" si="5">D20+D21</f>
        <v>0</v>
      </c>
      <c r="E22" s="188">
        <f t="shared" si="5"/>
        <v>12</v>
      </c>
      <c r="F22" s="188">
        <f t="shared" si="5"/>
        <v>1</v>
      </c>
      <c r="G22" s="188">
        <f t="shared" si="5"/>
        <v>2</v>
      </c>
      <c r="H22" s="188">
        <f t="shared" si="5"/>
        <v>0</v>
      </c>
      <c r="I22" s="188">
        <f t="shared" si="5"/>
        <v>1</v>
      </c>
      <c r="J22" s="188">
        <f t="shared" si="5"/>
        <v>1</v>
      </c>
      <c r="K22" s="188">
        <f t="shared" si="5"/>
        <v>2</v>
      </c>
      <c r="L22" s="188">
        <f>L20+L21</f>
        <v>1</v>
      </c>
      <c r="M22" s="65" t="s">
        <v>48</v>
      </c>
      <c r="N22" s="1313"/>
    </row>
    <row r="23" spans="1:14" s="26" customFormat="1" ht="13.5" customHeight="1" thickTop="1" thickBot="1" x14ac:dyDescent="0.25">
      <c r="A23" s="1527" t="s">
        <v>450</v>
      </c>
      <c r="B23" s="165" t="s">
        <v>801</v>
      </c>
      <c r="C23" s="270">
        <f t="shared" si="0"/>
        <v>1</v>
      </c>
      <c r="D23" s="273"/>
      <c r="E23" s="273">
        <v>1</v>
      </c>
      <c r="F23" s="273">
        <v>0</v>
      </c>
      <c r="G23" s="273">
        <v>0</v>
      </c>
      <c r="H23" s="273">
        <v>0</v>
      </c>
      <c r="I23" s="273">
        <v>0</v>
      </c>
      <c r="J23" s="273">
        <v>0</v>
      </c>
      <c r="K23" s="273">
        <v>0</v>
      </c>
      <c r="L23" s="273">
        <v>0</v>
      </c>
      <c r="M23" s="384" t="s">
        <v>184</v>
      </c>
      <c r="N23" s="1524" t="s">
        <v>449</v>
      </c>
    </row>
    <row r="24" spans="1:14" s="26" customFormat="1" ht="13.5" customHeight="1" thickTop="1" thickBot="1" x14ac:dyDescent="0.25">
      <c r="A24" s="1528"/>
      <c r="B24" s="166" t="s">
        <v>802</v>
      </c>
      <c r="C24" s="270">
        <f t="shared" si="0"/>
        <v>0</v>
      </c>
      <c r="D24" s="273"/>
      <c r="E24" s="273">
        <v>0</v>
      </c>
      <c r="F24" s="273">
        <v>0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3">
        <v>0</v>
      </c>
      <c r="M24" s="384" t="s">
        <v>446</v>
      </c>
      <c r="N24" s="1525"/>
    </row>
    <row r="25" spans="1:14" s="26" customFormat="1" ht="13.5" customHeight="1" thickTop="1" thickBot="1" x14ac:dyDescent="0.25">
      <c r="A25" s="1529"/>
      <c r="B25" s="166" t="s">
        <v>47</v>
      </c>
      <c r="C25" s="270">
        <f t="shared" si="0"/>
        <v>1</v>
      </c>
      <c r="D25" s="270">
        <f t="shared" ref="D25:K25" si="6">D23+D24</f>
        <v>0</v>
      </c>
      <c r="E25" s="270">
        <f t="shared" si="6"/>
        <v>1</v>
      </c>
      <c r="F25" s="270">
        <f t="shared" si="6"/>
        <v>0</v>
      </c>
      <c r="G25" s="270">
        <f t="shared" si="6"/>
        <v>0</v>
      </c>
      <c r="H25" s="270">
        <f t="shared" si="6"/>
        <v>0</v>
      </c>
      <c r="I25" s="270">
        <f t="shared" si="6"/>
        <v>0</v>
      </c>
      <c r="J25" s="270">
        <f t="shared" si="6"/>
        <v>0</v>
      </c>
      <c r="K25" s="270">
        <f t="shared" si="6"/>
        <v>0</v>
      </c>
      <c r="L25" s="270">
        <f>L23+L24</f>
        <v>0</v>
      </c>
      <c r="M25" s="384" t="s">
        <v>48</v>
      </c>
      <c r="N25" s="1526"/>
    </row>
    <row r="26" spans="1:14" ht="13.5" customHeight="1" thickTop="1" thickBot="1" x14ac:dyDescent="0.25">
      <c r="A26" s="1530" t="s">
        <v>372</v>
      </c>
      <c r="B26" s="163" t="s">
        <v>801</v>
      </c>
      <c r="C26" s="186">
        <f t="shared" si="0"/>
        <v>124</v>
      </c>
      <c r="D26" s="216"/>
      <c r="E26" s="216">
        <v>38</v>
      </c>
      <c r="F26" s="216">
        <v>27</v>
      </c>
      <c r="G26" s="216">
        <v>18</v>
      </c>
      <c r="H26" s="216">
        <v>15</v>
      </c>
      <c r="I26" s="216">
        <v>16</v>
      </c>
      <c r="J26" s="216">
        <v>7</v>
      </c>
      <c r="K26" s="216">
        <v>3</v>
      </c>
      <c r="L26" s="216">
        <v>0</v>
      </c>
      <c r="M26" s="67" t="s">
        <v>184</v>
      </c>
      <c r="N26" s="1313" t="s">
        <v>366</v>
      </c>
    </row>
    <row r="27" spans="1:14" ht="13.5" customHeight="1" thickTop="1" thickBot="1" x14ac:dyDescent="0.25">
      <c r="A27" s="1531"/>
      <c r="B27" s="164" t="s">
        <v>802</v>
      </c>
      <c r="C27" s="186">
        <f t="shared" si="0"/>
        <v>0</v>
      </c>
      <c r="D27" s="216"/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65" t="s">
        <v>446</v>
      </c>
      <c r="N27" s="1313"/>
    </row>
    <row r="28" spans="1:14" s="26" customFormat="1" ht="13.5" customHeight="1" thickTop="1" thickBot="1" x14ac:dyDescent="0.25">
      <c r="A28" s="1532"/>
      <c r="B28" s="164" t="s">
        <v>47</v>
      </c>
      <c r="C28" s="186">
        <f t="shared" si="0"/>
        <v>124</v>
      </c>
      <c r="D28" s="186">
        <f t="shared" ref="D28:K28" si="7">D26+D27</f>
        <v>0</v>
      </c>
      <c r="E28" s="186">
        <f t="shared" si="7"/>
        <v>38</v>
      </c>
      <c r="F28" s="186">
        <f t="shared" si="7"/>
        <v>27</v>
      </c>
      <c r="G28" s="186">
        <f t="shared" si="7"/>
        <v>18</v>
      </c>
      <c r="H28" s="186">
        <f t="shared" si="7"/>
        <v>15</v>
      </c>
      <c r="I28" s="186">
        <f t="shared" si="7"/>
        <v>16</v>
      </c>
      <c r="J28" s="186">
        <f t="shared" si="7"/>
        <v>7</v>
      </c>
      <c r="K28" s="186">
        <f t="shared" si="7"/>
        <v>3</v>
      </c>
      <c r="L28" s="186">
        <f>L26+L27</f>
        <v>0</v>
      </c>
      <c r="M28" s="65" t="s">
        <v>48</v>
      </c>
      <c r="N28" s="1313"/>
    </row>
    <row r="29" spans="1:14" ht="13.5" customHeight="1" thickTop="1" thickBot="1" x14ac:dyDescent="0.25">
      <c r="A29" s="1522" t="s">
        <v>377</v>
      </c>
      <c r="B29" s="165" t="s">
        <v>801</v>
      </c>
      <c r="C29" s="190">
        <f t="shared" si="0"/>
        <v>132</v>
      </c>
      <c r="D29" s="218"/>
      <c r="E29" s="218">
        <v>66</v>
      </c>
      <c r="F29" s="218">
        <v>15</v>
      </c>
      <c r="G29" s="218">
        <v>14</v>
      </c>
      <c r="H29" s="218">
        <v>14</v>
      </c>
      <c r="I29" s="218">
        <v>18</v>
      </c>
      <c r="J29" s="218">
        <v>4</v>
      </c>
      <c r="K29" s="218">
        <v>1</v>
      </c>
      <c r="L29" s="218">
        <v>0</v>
      </c>
      <c r="M29" s="395" t="s">
        <v>184</v>
      </c>
      <c r="N29" s="1423" t="s">
        <v>374</v>
      </c>
    </row>
    <row r="30" spans="1:14" ht="13.5" customHeight="1" thickTop="1" thickBot="1" x14ac:dyDescent="0.25">
      <c r="A30" s="1523"/>
      <c r="B30" s="166" t="s">
        <v>802</v>
      </c>
      <c r="C30" s="190">
        <f t="shared" si="0"/>
        <v>0</v>
      </c>
      <c r="D30" s="218"/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394" t="s">
        <v>446</v>
      </c>
      <c r="N30" s="1423"/>
    </row>
    <row r="31" spans="1:14" s="26" customFormat="1" ht="13.5" customHeight="1" thickTop="1" thickBot="1" x14ac:dyDescent="0.25">
      <c r="A31" s="1523"/>
      <c r="B31" s="166" t="s">
        <v>47</v>
      </c>
      <c r="C31" s="190">
        <f t="shared" si="0"/>
        <v>132</v>
      </c>
      <c r="D31" s="190">
        <f t="shared" ref="D31:K31" si="8">D29+D30</f>
        <v>0</v>
      </c>
      <c r="E31" s="190">
        <f t="shared" si="8"/>
        <v>66</v>
      </c>
      <c r="F31" s="190">
        <f t="shared" si="8"/>
        <v>15</v>
      </c>
      <c r="G31" s="190">
        <f t="shared" si="8"/>
        <v>14</v>
      </c>
      <c r="H31" s="190">
        <f t="shared" si="8"/>
        <v>14</v>
      </c>
      <c r="I31" s="190">
        <f t="shared" si="8"/>
        <v>18</v>
      </c>
      <c r="J31" s="190">
        <f t="shared" si="8"/>
        <v>4</v>
      </c>
      <c r="K31" s="190">
        <f t="shared" si="8"/>
        <v>1</v>
      </c>
      <c r="L31" s="190">
        <f>L29+L30</f>
        <v>0</v>
      </c>
      <c r="M31" s="394" t="s">
        <v>48</v>
      </c>
      <c r="N31" s="1442"/>
    </row>
    <row r="32" spans="1:14" ht="13.5" customHeight="1" thickTop="1" thickBot="1" x14ac:dyDescent="0.25">
      <c r="A32" s="1533" t="s">
        <v>375</v>
      </c>
      <c r="B32" s="163" t="s">
        <v>801</v>
      </c>
      <c r="C32" s="188">
        <f t="shared" si="0"/>
        <v>214</v>
      </c>
      <c r="D32" s="220"/>
      <c r="E32" s="220">
        <v>95</v>
      </c>
      <c r="F32" s="220">
        <v>22</v>
      </c>
      <c r="G32" s="220">
        <v>30</v>
      </c>
      <c r="H32" s="220">
        <v>22</v>
      </c>
      <c r="I32" s="220">
        <v>18</v>
      </c>
      <c r="J32" s="220">
        <v>21</v>
      </c>
      <c r="K32" s="220">
        <v>6</v>
      </c>
      <c r="L32" s="220">
        <v>0</v>
      </c>
      <c r="M32" s="393" t="s">
        <v>184</v>
      </c>
      <c r="N32" s="1313" t="s">
        <v>367</v>
      </c>
    </row>
    <row r="33" spans="1:17" ht="13.5" customHeight="1" thickTop="1" thickBot="1" x14ac:dyDescent="0.25">
      <c r="A33" s="1534"/>
      <c r="B33" s="164" t="s">
        <v>802</v>
      </c>
      <c r="C33" s="948">
        <f t="shared" si="0"/>
        <v>13</v>
      </c>
      <c r="D33" s="392"/>
      <c r="E33" s="392">
        <v>7</v>
      </c>
      <c r="F33" s="392">
        <v>3</v>
      </c>
      <c r="G33" s="392">
        <v>1</v>
      </c>
      <c r="H33" s="392">
        <v>0</v>
      </c>
      <c r="I33" s="392">
        <v>2</v>
      </c>
      <c r="J33" s="392">
        <v>0</v>
      </c>
      <c r="K33" s="392">
        <v>0</v>
      </c>
      <c r="L33" s="392">
        <v>0</v>
      </c>
      <c r="M33" s="65" t="s">
        <v>446</v>
      </c>
      <c r="N33" s="1313"/>
    </row>
    <row r="34" spans="1:17" s="26" customFormat="1" ht="13.5" customHeight="1" thickTop="1" thickBot="1" x14ac:dyDescent="0.25">
      <c r="A34" s="1534"/>
      <c r="B34" s="164" t="s">
        <v>47</v>
      </c>
      <c r="C34" s="948">
        <f t="shared" si="0"/>
        <v>227</v>
      </c>
      <c r="D34" s="948">
        <f t="shared" ref="D34:K34" si="9">D32+D33</f>
        <v>0</v>
      </c>
      <c r="E34" s="948">
        <f t="shared" si="9"/>
        <v>102</v>
      </c>
      <c r="F34" s="948">
        <f t="shared" si="9"/>
        <v>25</v>
      </c>
      <c r="G34" s="948">
        <f t="shared" si="9"/>
        <v>31</v>
      </c>
      <c r="H34" s="948">
        <f t="shared" si="9"/>
        <v>22</v>
      </c>
      <c r="I34" s="948">
        <f t="shared" si="9"/>
        <v>20</v>
      </c>
      <c r="J34" s="948">
        <f t="shared" si="9"/>
        <v>21</v>
      </c>
      <c r="K34" s="948">
        <f t="shared" si="9"/>
        <v>6</v>
      </c>
      <c r="L34" s="948">
        <f>L32+L33</f>
        <v>0</v>
      </c>
      <c r="M34" s="65" t="s">
        <v>48</v>
      </c>
      <c r="N34" s="1313"/>
    </row>
    <row r="35" spans="1:17" ht="13.5" customHeight="1" thickTop="1" thickBot="1" x14ac:dyDescent="0.25">
      <c r="A35" s="1417" t="s">
        <v>1086</v>
      </c>
      <c r="B35" s="165" t="s">
        <v>447</v>
      </c>
      <c r="C35" s="270">
        <f t="shared" si="0"/>
        <v>385</v>
      </c>
      <c r="D35" s="273">
        <v>2</v>
      </c>
      <c r="E35" s="273">
        <v>86</v>
      </c>
      <c r="F35" s="273">
        <v>32</v>
      </c>
      <c r="G35" s="273">
        <v>42</v>
      </c>
      <c r="H35" s="273">
        <v>50</v>
      </c>
      <c r="I35" s="273">
        <v>67</v>
      </c>
      <c r="J35" s="273">
        <v>60</v>
      </c>
      <c r="K35" s="273">
        <v>38</v>
      </c>
      <c r="L35" s="273">
        <v>8</v>
      </c>
      <c r="M35" s="384" t="s">
        <v>184</v>
      </c>
      <c r="N35" s="1315" t="s">
        <v>368</v>
      </c>
    </row>
    <row r="36" spans="1:17" ht="13.5" customHeight="1" thickTop="1" thickBot="1" x14ac:dyDescent="0.25">
      <c r="A36" s="1418"/>
      <c r="B36" s="166" t="s">
        <v>448</v>
      </c>
      <c r="C36" s="270">
        <f t="shared" si="0"/>
        <v>65</v>
      </c>
      <c r="D36" s="273">
        <v>0</v>
      </c>
      <c r="E36" s="273">
        <v>41</v>
      </c>
      <c r="F36" s="273">
        <v>2</v>
      </c>
      <c r="G36" s="273">
        <v>2</v>
      </c>
      <c r="H36" s="273">
        <v>5</v>
      </c>
      <c r="I36" s="273">
        <v>2</v>
      </c>
      <c r="J36" s="273">
        <v>8</v>
      </c>
      <c r="K36" s="273">
        <v>2</v>
      </c>
      <c r="L36" s="273">
        <v>3</v>
      </c>
      <c r="M36" s="66" t="s">
        <v>446</v>
      </c>
      <c r="N36" s="1315"/>
    </row>
    <row r="37" spans="1:17" s="26" customFormat="1" ht="13.5" customHeight="1" thickTop="1" x14ac:dyDescent="0.2">
      <c r="A37" s="1419"/>
      <c r="B37" s="614" t="s">
        <v>47</v>
      </c>
      <c r="C37" s="946">
        <f t="shared" si="0"/>
        <v>450</v>
      </c>
      <c r="D37" s="946">
        <f t="shared" ref="D37:K37" si="10">D35+D36</f>
        <v>2</v>
      </c>
      <c r="E37" s="946">
        <f t="shared" si="10"/>
        <v>127</v>
      </c>
      <c r="F37" s="946">
        <f t="shared" si="10"/>
        <v>34</v>
      </c>
      <c r="G37" s="946">
        <f t="shared" si="10"/>
        <v>44</v>
      </c>
      <c r="H37" s="946">
        <f t="shared" si="10"/>
        <v>55</v>
      </c>
      <c r="I37" s="946">
        <f t="shared" si="10"/>
        <v>69</v>
      </c>
      <c r="J37" s="946">
        <f t="shared" si="10"/>
        <v>68</v>
      </c>
      <c r="K37" s="946">
        <f t="shared" si="10"/>
        <v>40</v>
      </c>
      <c r="L37" s="946">
        <f>L35+L36</f>
        <v>11</v>
      </c>
      <c r="M37" s="383" t="s">
        <v>48</v>
      </c>
      <c r="N37" s="1515"/>
    </row>
    <row r="38" spans="1:17" ht="13.5" customHeight="1" thickBot="1" x14ac:dyDescent="0.25">
      <c r="A38" s="1506" t="s">
        <v>583</v>
      </c>
      <c r="B38" s="613" t="s">
        <v>801</v>
      </c>
      <c r="C38" s="194">
        <f>SUM(D38:L38)</f>
        <v>1136</v>
      </c>
      <c r="D38" s="194">
        <f t="shared" ref="D38:K38" si="11">D35+D32+D29+D26+D23+D20+D17+D14+D11+D8</f>
        <v>2</v>
      </c>
      <c r="E38" s="194">
        <f t="shared" si="11"/>
        <v>464</v>
      </c>
      <c r="F38" s="194">
        <f t="shared" si="11"/>
        <v>122</v>
      </c>
      <c r="G38" s="194">
        <f t="shared" si="11"/>
        <v>132</v>
      </c>
      <c r="H38" s="194">
        <f t="shared" si="11"/>
        <v>119</v>
      </c>
      <c r="I38" s="194">
        <f t="shared" si="11"/>
        <v>132</v>
      </c>
      <c r="J38" s="194">
        <f t="shared" si="11"/>
        <v>101</v>
      </c>
      <c r="K38" s="194">
        <f t="shared" si="11"/>
        <v>55</v>
      </c>
      <c r="L38" s="194">
        <f>L35+L32+L29+L26+L23+L20+L17+L14+L11+L8</f>
        <v>9</v>
      </c>
      <c r="M38" s="160" t="s">
        <v>184</v>
      </c>
      <c r="N38" s="1509" t="s">
        <v>454</v>
      </c>
    </row>
    <row r="39" spans="1:17" ht="13.5" customHeight="1" thickTop="1" thickBot="1" x14ac:dyDescent="0.25">
      <c r="A39" s="1507"/>
      <c r="B39" s="164" t="s">
        <v>802</v>
      </c>
      <c r="C39" s="194">
        <f t="shared" si="0"/>
        <v>93</v>
      </c>
      <c r="D39" s="194">
        <f t="shared" ref="D39:K39" si="12">D36+D33+D30+D27+D24+D21+D18+D15+D12+D9</f>
        <v>0</v>
      </c>
      <c r="E39" s="194">
        <f t="shared" si="12"/>
        <v>57</v>
      </c>
      <c r="F39" s="194">
        <f t="shared" si="12"/>
        <v>5</v>
      </c>
      <c r="G39" s="194">
        <f t="shared" si="12"/>
        <v>3</v>
      </c>
      <c r="H39" s="194">
        <f t="shared" si="12"/>
        <v>6</v>
      </c>
      <c r="I39" s="194">
        <f t="shared" si="12"/>
        <v>7</v>
      </c>
      <c r="J39" s="194">
        <f t="shared" si="12"/>
        <v>10</v>
      </c>
      <c r="K39" s="194">
        <f t="shared" si="12"/>
        <v>2</v>
      </c>
      <c r="L39" s="194">
        <f>L36+L33+L30+L27+L24+L21+L18+L15+L12+L9</f>
        <v>3</v>
      </c>
      <c r="M39" s="65" t="s">
        <v>446</v>
      </c>
      <c r="N39" s="1510"/>
    </row>
    <row r="40" spans="1:17" s="26" customFormat="1" ht="13.5" customHeight="1" thickTop="1" x14ac:dyDescent="0.2">
      <c r="A40" s="1508"/>
      <c r="B40" s="388" t="s">
        <v>47</v>
      </c>
      <c r="C40" s="196">
        <f t="shared" si="0"/>
        <v>1229</v>
      </c>
      <c r="D40" s="196">
        <f t="shared" ref="D40:K40" si="13">D38+D39</f>
        <v>2</v>
      </c>
      <c r="E40" s="196">
        <f t="shared" si="13"/>
        <v>521</v>
      </c>
      <c r="F40" s="196">
        <f t="shared" si="13"/>
        <v>127</v>
      </c>
      <c r="G40" s="196">
        <f t="shared" si="13"/>
        <v>135</v>
      </c>
      <c r="H40" s="196">
        <f t="shared" si="13"/>
        <v>125</v>
      </c>
      <c r="I40" s="196">
        <f t="shared" si="13"/>
        <v>139</v>
      </c>
      <c r="J40" s="196">
        <f t="shared" si="13"/>
        <v>111</v>
      </c>
      <c r="K40" s="196">
        <f t="shared" si="13"/>
        <v>57</v>
      </c>
      <c r="L40" s="196">
        <f>L38+L39</f>
        <v>12</v>
      </c>
      <c r="M40" s="161" t="s">
        <v>48</v>
      </c>
      <c r="N40" s="1511"/>
    </row>
    <row r="41" spans="1:17" ht="13.5" customHeight="1" thickBot="1" x14ac:dyDescent="0.25">
      <c r="A41" s="1512" t="s">
        <v>1121</v>
      </c>
      <c r="B41" s="391" t="s">
        <v>801</v>
      </c>
      <c r="C41" s="756">
        <f t="shared" si="0"/>
        <v>51</v>
      </c>
      <c r="D41" s="272">
        <v>0</v>
      </c>
      <c r="E41" s="272">
        <v>35</v>
      </c>
      <c r="F41" s="272">
        <v>0</v>
      </c>
      <c r="G41" s="272">
        <v>0</v>
      </c>
      <c r="H41" s="272">
        <v>0</v>
      </c>
      <c r="I41" s="272">
        <v>1</v>
      </c>
      <c r="J41" s="272">
        <v>4</v>
      </c>
      <c r="K41" s="272">
        <v>4</v>
      </c>
      <c r="L41" s="272">
        <v>7</v>
      </c>
      <c r="M41" s="384" t="s">
        <v>184</v>
      </c>
      <c r="N41" s="1514" t="s">
        <v>1120</v>
      </c>
    </row>
    <row r="42" spans="1:17" ht="13.5" customHeight="1" thickTop="1" thickBot="1" x14ac:dyDescent="0.25">
      <c r="A42" s="1513"/>
      <c r="B42" s="166" t="s">
        <v>802</v>
      </c>
      <c r="C42" s="568">
        <f t="shared" si="0"/>
        <v>186</v>
      </c>
      <c r="D42" s="219">
        <v>0</v>
      </c>
      <c r="E42" s="219">
        <v>151</v>
      </c>
      <c r="F42" s="219">
        <v>8</v>
      </c>
      <c r="G42" s="219">
        <v>4</v>
      </c>
      <c r="H42" s="219">
        <v>6</v>
      </c>
      <c r="I42" s="219">
        <v>8</v>
      </c>
      <c r="J42" s="219">
        <v>2</v>
      </c>
      <c r="K42" s="219">
        <v>5</v>
      </c>
      <c r="L42" s="219">
        <v>2</v>
      </c>
      <c r="M42" s="66" t="s">
        <v>446</v>
      </c>
      <c r="N42" s="1315"/>
    </row>
    <row r="43" spans="1:17" s="26" customFormat="1" ht="13.5" customHeight="1" thickTop="1" x14ac:dyDescent="0.2">
      <c r="A43" s="1417"/>
      <c r="B43" s="390" t="s">
        <v>47</v>
      </c>
      <c r="C43" s="271">
        <f t="shared" si="0"/>
        <v>237</v>
      </c>
      <c r="D43" s="271">
        <f t="shared" ref="D43:K43" si="14">D41+D42</f>
        <v>0</v>
      </c>
      <c r="E43" s="271">
        <f t="shared" si="14"/>
        <v>186</v>
      </c>
      <c r="F43" s="271">
        <f t="shared" si="14"/>
        <v>8</v>
      </c>
      <c r="G43" s="271">
        <f t="shared" si="14"/>
        <v>4</v>
      </c>
      <c r="H43" s="271">
        <f t="shared" si="14"/>
        <v>6</v>
      </c>
      <c r="I43" s="271">
        <f t="shared" si="14"/>
        <v>9</v>
      </c>
      <c r="J43" s="271">
        <f t="shared" si="14"/>
        <v>6</v>
      </c>
      <c r="K43" s="271">
        <f t="shared" si="14"/>
        <v>9</v>
      </c>
      <c r="L43" s="271">
        <f>L41+L42</f>
        <v>9</v>
      </c>
      <c r="M43" s="383" t="s">
        <v>48</v>
      </c>
      <c r="N43" s="1515"/>
    </row>
    <row r="44" spans="1:17" ht="13.5" customHeight="1" thickBot="1" x14ac:dyDescent="0.25">
      <c r="A44" s="1516" t="s">
        <v>453</v>
      </c>
      <c r="B44" s="163" t="s">
        <v>801</v>
      </c>
      <c r="C44" s="194">
        <f t="shared" ref="C44:K44" si="15">C38+C41</f>
        <v>1187</v>
      </c>
      <c r="D44" s="194">
        <f t="shared" si="15"/>
        <v>2</v>
      </c>
      <c r="E44" s="194">
        <f t="shared" si="15"/>
        <v>499</v>
      </c>
      <c r="F44" s="194">
        <f t="shared" si="15"/>
        <v>122</v>
      </c>
      <c r="G44" s="194">
        <f t="shared" si="15"/>
        <v>132</v>
      </c>
      <c r="H44" s="194">
        <f t="shared" si="15"/>
        <v>119</v>
      </c>
      <c r="I44" s="194">
        <f t="shared" si="15"/>
        <v>133</v>
      </c>
      <c r="J44" s="194">
        <f>J38+J41</f>
        <v>105</v>
      </c>
      <c r="K44" s="194">
        <f t="shared" si="15"/>
        <v>59</v>
      </c>
      <c r="L44" s="194">
        <f>L38+L41</f>
        <v>16</v>
      </c>
      <c r="M44" s="160" t="s">
        <v>184</v>
      </c>
      <c r="N44" s="1519" t="s">
        <v>48</v>
      </c>
    </row>
    <row r="45" spans="1:17" ht="13.5" customHeight="1" thickTop="1" thickBot="1" x14ac:dyDescent="0.25">
      <c r="A45" s="1517"/>
      <c r="B45" s="164" t="s">
        <v>802</v>
      </c>
      <c r="C45" s="194">
        <f t="shared" ref="C45:K45" si="16">C39+C42</f>
        <v>279</v>
      </c>
      <c r="D45" s="194">
        <f t="shared" si="16"/>
        <v>0</v>
      </c>
      <c r="E45" s="194">
        <f t="shared" si="16"/>
        <v>208</v>
      </c>
      <c r="F45" s="194">
        <f t="shared" si="16"/>
        <v>13</v>
      </c>
      <c r="G45" s="194">
        <f t="shared" si="16"/>
        <v>7</v>
      </c>
      <c r="H45" s="194">
        <f t="shared" si="16"/>
        <v>12</v>
      </c>
      <c r="I45" s="194">
        <f t="shared" si="16"/>
        <v>15</v>
      </c>
      <c r="J45" s="194">
        <f t="shared" si="16"/>
        <v>12</v>
      </c>
      <c r="K45" s="194">
        <f t="shared" si="16"/>
        <v>7</v>
      </c>
      <c r="L45" s="194">
        <f>L39+L42</f>
        <v>5</v>
      </c>
      <c r="M45" s="65" t="s">
        <v>446</v>
      </c>
      <c r="N45" s="1520"/>
    </row>
    <row r="46" spans="1:17" ht="13.5" customHeight="1" thickTop="1" x14ac:dyDescent="0.2">
      <c r="A46" s="1518"/>
      <c r="B46" s="388" t="s">
        <v>47</v>
      </c>
      <c r="C46" s="389">
        <f t="shared" ref="C46:K46" si="17">C44+C45</f>
        <v>1466</v>
      </c>
      <c r="D46" s="389">
        <f t="shared" si="17"/>
        <v>2</v>
      </c>
      <c r="E46" s="389">
        <f t="shared" si="17"/>
        <v>707</v>
      </c>
      <c r="F46" s="389">
        <f t="shared" si="17"/>
        <v>135</v>
      </c>
      <c r="G46" s="389">
        <f t="shared" si="17"/>
        <v>139</v>
      </c>
      <c r="H46" s="389">
        <f t="shared" si="17"/>
        <v>131</v>
      </c>
      <c r="I46" s="389">
        <f t="shared" si="17"/>
        <v>148</v>
      </c>
      <c r="J46" s="389">
        <f t="shared" si="17"/>
        <v>117</v>
      </c>
      <c r="K46" s="389">
        <f t="shared" si="17"/>
        <v>66</v>
      </c>
      <c r="L46" s="389">
        <f>L44+L45</f>
        <v>21</v>
      </c>
      <c r="M46" s="161" t="s">
        <v>48</v>
      </c>
      <c r="N46" s="1521"/>
    </row>
    <row r="47" spans="1:17" ht="13.5" customHeight="1" x14ac:dyDescent="0.25">
      <c r="A47" s="1444" t="s">
        <v>840</v>
      </c>
      <c r="B47" s="1444"/>
      <c r="C47" s="1444"/>
      <c r="D47" s="1444"/>
      <c r="E47" s="1444"/>
      <c r="F47" s="1444"/>
      <c r="G47" s="1444"/>
      <c r="H47" s="1444"/>
      <c r="I47" s="1444"/>
      <c r="J47" s="1444"/>
      <c r="K47" s="167"/>
      <c r="L47" s="1431" t="s">
        <v>1244</v>
      </c>
      <c r="M47" s="1431"/>
      <c r="N47" s="1431"/>
      <c r="O47" s="105"/>
      <c r="P47" s="105"/>
      <c r="Q47" s="105"/>
    </row>
    <row r="48" spans="1:17" x14ac:dyDescent="0.25">
      <c r="B48" s="47"/>
      <c r="M48" s="47"/>
    </row>
    <row r="49" spans="1:17" x14ac:dyDescent="0.25">
      <c r="B49" s="47"/>
      <c r="M49" s="47"/>
    </row>
    <row r="50" spans="1:17" x14ac:dyDescent="0.25">
      <c r="B50" s="47"/>
      <c r="M50" s="47"/>
    </row>
    <row r="51" spans="1:17" x14ac:dyDescent="0.25">
      <c r="A51" s="106"/>
      <c r="B51" s="47"/>
      <c r="M51" s="47"/>
    </row>
    <row r="52" spans="1:17" x14ac:dyDescent="0.25">
      <c r="A52" s="106"/>
      <c r="B52" s="47"/>
      <c r="M52" s="47"/>
    </row>
    <row r="53" spans="1:17" s="47" customFormat="1" x14ac:dyDescent="0.25">
      <c r="A53" s="106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6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6"/>
  <sheetViews>
    <sheetView view="pageBreakPreview" zoomScaleNormal="100" zoomScaleSheetLayoutView="100" workbookViewId="0">
      <selection activeCell="J17" sqref="J17"/>
    </sheetView>
  </sheetViews>
  <sheetFormatPr defaultRowHeight="15" x14ac:dyDescent="0.25"/>
  <cols>
    <col min="1" max="1" width="25.7109375" style="47" customWidth="1"/>
    <col min="2" max="2" width="10.7109375" style="49" customWidth="1"/>
    <col min="3" max="5" width="8.7109375" style="47" customWidth="1"/>
    <col min="6" max="11" width="8.14062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 x14ac:dyDescent="0.2">
      <c r="A1" s="1300" t="s">
        <v>1243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</row>
    <row r="2" spans="1:14" s="25" customFormat="1" ht="15.75" x14ac:dyDescent="0.2">
      <c r="A2" s="1291" t="s">
        <v>1023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</row>
    <row r="3" spans="1:14" s="98" customFormat="1" ht="15.75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</row>
    <row r="4" spans="1:14" s="98" customFormat="1" ht="15.75" x14ac:dyDescent="0.25">
      <c r="A4" s="1291" t="s">
        <v>887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</row>
    <row r="5" spans="1:14" ht="15.75" x14ac:dyDescent="0.3">
      <c r="A5" s="328" t="s">
        <v>1139</v>
      </c>
      <c r="B5" s="338"/>
      <c r="C5" s="339"/>
      <c r="D5" s="339"/>
      <c r="E5" s="330"/>
      <c r="F5" s="330"/>
      <c r="G5" s="330"/>
      <c r="H5" s="330"/>
      <c r="I5" s="330"/>
      <c r="J5" s="167"/>
      <c r="K5" s="339"/>
      <c r="L5" s="330"/>
      <c r="M5" s="338"/>
      <c r="N5" s="340" t="s">
        <v>1140</v>
      </c>
    </row>
    <row r="6" spans="1:14" ht="16.5" thickBot="1" x14ac:dyDescent="0.25">
      <c r="A6" s="1496" t="s">
        <v>451</v>
      </c>
      <c r="B6" s="1496" t="s">
        <v>425</v>
      </c>
      <c r="C6" s="1432" t="s">
        <v>1024</v>
      </c>
      <c r="D6" s="1494"/>
      <c r="E6" s="1494"/>
      <c r="F6" s="1494"/>
      <c r="G6" s="1494"/>
      <c r="H6" s="1494"/>
      <c r="I6" s="1494"/>
      <c r="J6" s="1494"/>
      <c r="K6" s="1494"/>
      <c r="L6" s="1495"/>
      <c r="M6" s="1428" t="s">
        <v>424</v>
      </c>
      <c r="N6" s="1428" t="s">
        <v>452</v>
      </c>
    </row>
    <row r="7" spans="1:14" ht="29.25" customHeight="1" thickTop="1" x14ac:dyDescent="0.2">
      <c r="A7" s="1497"/>
      <c r="B7" s="1498"/>
      <c r="C7" s="615" t="s">
        <v>404</v>
      </c>
      <c r="D7" s="63" t="s">
        <v>353</v>
      </c>
      <c r="E7" s="68" t="s">
        <v>201</v>
      </c>
      <c r="F7" s="398" t="s">
        <v>165</v>
      </c>
      <c r="G7" s="398" t="s">
        <v>72</v>
      </c>
      <c r="H7" s="398" t="s">
        <v>70</v>
      </c>
      <c r="I7" s="398" t="s">
        <v>68</v>
      </c>
      <c r="J7" s="398" t="s">
        <v>66</v>
      </c>
      <c r="K7" s="398" t="s">
        <v>64</v>
      </c>
      <c r="L7" s="77" t="s">
        <v>62</v>
      </c>
      <c r="M7" s="1429"/>
      <c r="N7" s="1429"/>
    </row>
    <row r="8" spans="1:14" ht="12.75" customHeight="1" thickBot="1" x14ac:dyDescent="0.25">
      <c r="A8" s="1410" t="s">
        <v>369</v>
      </c>
      <c r="B8" s="163" t="s">
        <v>801</v>
      </c>
      <c r="C8" s="186">
        <f>'D-10-1'!C8+'D-10-2'!C8</f>
        <v>66</v>
      </c>
      <c r="D8" s="216">
        <f>'D-10-1'!D8+'D-10-2'!D8</f>
        <v>0</v>
      </c>
      <c r="E8" s="216">
        <f>'D-10-1'!E8+'D-10-2'!E8</f>
        <v>55</v>
      </c>
      <c r="F8" s="216">
        <f>'D-10-1'!F8+'D-10-2'!F8</f>
        <v>6</v>
      </c>
      <c r="G8" s="216">
        <f>'D-10-1'!G8+'D-10-2'!G8</f>
        <v>1</v>
      </c>
      <c r="H8" s="216">
        <f>'D-10-1'!H8+'D-10-2'!H8</f>
        <v>3</v>
      </c>
      <c r="I8" s="216">
        <f>'D-10-1'!I8+'D-10-2'!I8</f>
        <v>0</v>
      </c>
      <c r="J8" s="216">
        <f>'D-10-1'!J8+'D-10-2'!J8</f>
        <v>0</v>
      </c>
      <c r="K8" s="216">
        <f>'D-10-1'!K8+'D-10-2'!K8</f>
        <v>1</v>
      </c>
      <c r="L8" s="216">
        <f>'D-10-1'!L8+'D-10-2'!L8</f>
        <v>0</v>
      </c>
      <c r="M8" s="67" t="s">
        <v>184</v>
      </c>
      <c r="N8" s="1312" t="s">
        <v>580</v>
      </c>
    </row>
    <row r="9" spans="1:14" ht="12.75" customHeight="1" thickTop="1" thickBot="1" x14ac:dyDescent="0.25">
      <c r="A9" s="1411"/>
      <c r="B9" s="164" t="s">
        <v>802</v>
      </c>
      <c r="C9" s="186">
        <f>'D-10-1'!C9+'D-10-2'!C9</f>
        <v>1</v>
      </c>
      <c r="D9" s="216">
        <f>'D-10-1'!D9+'D-10-2'!D9</f>
        <v>0</v>
      </c>
      <c r="E9" s="216">
        <f>'D-10-1'!E9+'D-10-2'!E9</f>
        <v>0</v>
      </c>
      <c r="F9" s="216">
        <f>'D-10-1'!F9+'D-10-2'!F9</f>
        <v>0</v>
      </c>
      <c r="G9" s="216">
        <f>'D-10-1'!G9+'D-10-2'!G9</f>
        <v>0</v>
      </c>
      <c r="H9" s="216">
        <f>'D-10-1'!H9+'D-10-2'!H9</f>
        <v>0</v>
      </c>
      <c r="I9" s="216">
        <f>'D-10-1'!I9+'D-10-2'!I9</f>
        <v>1</v>
      </c>
      <c r="J9" s="216">
        <f>'D-10-1'!J9+'D-10-2'!J9</f>
        <v>0</v>
      </c>
      <c r="K9" s="216">
        <f>'D-10-1'!K9+'D-10-2'!K9</f>
        <v>0</v>
      </c>
      <c r="L9" s="216">
        <f>'D-10-1'!L9+'D-10-2'!L9</f>
        <v>0</v>
      </c>
      <c r="M9" s="65" t="s">
        <v>446</v>
      </c>
      <c r="N9" s="1313"/>
    </row>
    <row r="10" spans="1:14" s="26" customFormat="1" ht="12.75" customHeight="1" thickTop="1" thickBot="1" x14ac:dyDescent="0.25">
      <c r="A10" s="1412"/>
      <c r="B10" s="164" t="s">
        <v>47</v>
      </c>
      <c r="C10" s="186">
        <f>'D-10-1'!C10+'D-10-2'!C10</f>
        <v>67</v>
      </c>
      <c r="D10" s="186">
        <f>'D-10-1'!D10+'D-10-2'!D10</f>
        <v>0</v>
      </c>
      <c r="E10" s="186">
        <f>'D-10-1'!E10+'D-10-2'!E10</f>
        <v>55</v>
      </c>
      <c r="F10" s="186">
        <f>'D-10-1'!F10+'D-10-2'!F10</f>
        <v>6</v>
      </c>
      <c r="G10" s="186">
        <f>'D-10-1'!G10+'D-10-2'!G10</f>
        <v>1</v>
      </c>
      <c r="H10" s="186">
        <f>'D-10-1'!H10+'D-10-2'!H10</f>
        <v>3</v>
      </c>
      <c r="I10" s="186">
        <f>'D-10-1'!I10+'D-10-2'!I10</f>
        <v>1</v>
      </c>
      <c r="J10" s="186">
        <f>'D-10-1'!J10+'D-10-2'!J10</f>
        <v>0</v>
      </c>
      <c r="K10" s="186">
        <f>'D-10-1'!K10+'D-10-2'!K10</f>
        <v>1</v>
      </c>
      <c r="L10" s="186">
        <f>'D-10-1'!L10+'D-10-2'!L10</f>
        <v>0</v>
      </c>
      <c r="M10" s="65" t="s">
        <v>48</v>
      </c>
      <c r="N10" s="1313"/>
    </row>
    <row r="11" spans="1:14" ht="12.75" customHeight="1" thickTop="1" thickBot="1" x14ac:dyDescent="0.25">
      <c r="A11" s="1535" t="s">
        <v>249</v>
      </c>
      <c r="B11" s="165" t="s">
        <v>801</v>
      </c>
      <c r="C11" s="270">
        <f>'D-10-1'!C11+'D-10-2'!C11</f>
        <v>75</v>
      </c>
      <c r="D11" s="273">
        <f>'D-10-1'!D11+'D-10-2'!D11</f>
        <v>0</v>
      </c>
      <c r="E11" s="273">
        <f>'D-10-1'!E11+'D-10-2'!E11</f>
        <v>55</v>
      </c>
      <c r="F11" s="273">
        <f>'D-10-1'!F11+'D-10-2'!F11</f>
        <v>6</v>
      </c>
      <c r="G11" s="273">
        <f>'D-10-1'!G11+'D-10-2'!G11</f>
        <v>5</v>
      </c>
      <c r="H11" s="273">
        <f>'D-10-1'!H11+'D-10-2'!H11</f>
        <v>4</v>
      </c>
      <c r="I11" s="273">
        <f>'D-10-1'!I11+'D-10-2'!I11</f>
        <v>5</v>
      </c>
      <c r="J11" s="273">
        <f>'D-10-1'!J11+'D-10-2'!J11</f>
        <v>0</v>
      </c>
      <c r="K11" s="273">
        <f>'D-10-1'!K11+'D-10-2'!K11</f>
        <v>0</v>
      </c>
      <c r="L11" s="273">
        <f>'D-10-1'!L11+'D-10-2'!L11</f>
        <v>0</v>
      </c>
      <c r="M11" s="384" t="s">
        <v>184</v>
      </c>
      <c r="N11" s="1315" t="s">
        <v>250</v>
      </c>
    </row>
    <row r="12" spans="1:14" ht="12.75" customHeight="1" thickTop="1" thickBot="1" x14ac:dyDescent="0.25">
      <c r="A12" s="1536"/>
      <c r="B12" s="166" t="s">
        <v>802</v>
      </c>
      <c r="C12" s="270">
        <f>'D-10-1'!C12+'D-10-2'!C12</f>
        <v>8</v>
      </c>
      <c r="D12" s="273">
        <f>'D-10-1'!D12+'D-10-2'!D12</f>
        <v>0</v>
      </c>
      <c r="E12" s="273">
        <f>'D-10-1'!E12+'D-10-2'!E12</f>
        <v>5</v>
      </c>
      <c r="F12" s="273">
        <f>'D-10-1'!F12+'D-10-2'!F12</f>
        <v>1</v>
      </c>
      <c r="G12" s="273">
        <f>'D-10-1'!G12+'D-10-2'!G12</f>
        <v>0</v>
      </c>
      <c r="H12" s="273">
        <f>'D-10-1'!H12+'D-10-2'!H12</f>
        <v>1</v>
      </c>
      <c r="I12" s="273">
        <f>'D-10-1'!I12+'D-10-2'!I12</f>
        <v>1</v>
      </c>
      <c r="J12" s="273">
        <f>'D-10-1'!J12+'D-10-2'!J12</f>
        <v>0</v>
      </c>
      <c r="K12" s="273">
        <f>'D-10-1'!K12+'D-10-2'!K12</f>
        <v>0</v>
      </c>
      <c r="L12" s="273">
        <f>'D-10-1'!L12+'D-10-2'!L12</f>
        <v>0</v>
      </c>
      <c r="M12" s="66" t="s">
        <v>446</v>
      </c>
      <c r="N12" s="1315"/>
    </row>
    <row r="13" spans="1:14" s="26" customFormat="1" ht="12.75" customHeight="1" thickTop="1" thickBot="1" x14ac:dyDescent="0.25">
      <c r="A13" s="1537"/>
      <c r="B13" s="166" t="s">
        <v>47</v>
      </c>
      <c r="C13" s="270">
        <f>'D-10-1'!C13+'D-10-2'!C13</f>
        <v>83</v>
      </c>
      <c r="D13" s="270">
        <f>'D-10-1'!D13+'D-10-2'!D13</f>
        <v>0</v>
      </c>
      <c r="E13" s="270">
        <f>'D-10-1'!E13+'D-10-2'!E13</f>
        <v>60</v>
      </c>
      <c r="F13" s="270">
        <f>'D-10-1'!F13+'D-10-2'!F13</f>
        <v>7</v>
      </c>
      <c r="G13" s="270">
        <f>'D-10-1'!G13+'D-10-2'!G13</f>
        <v>5</v>
      </c>
      <c r="H13" s="270">
        <f>'D-10-1'!H13+'D-10-2'!H13</f>
        <v>5</v>
      </c>
      <c r="I13" s="270">
        <f>'D-10-1'!I13+'D-10-2'!I13</f>
        <v>6</v>
      </c>
      <c r="J13" s="270">
        <f>'D-10-1'!J13+'D-10-2'!J13</f>
        <v>0</v>
      </c>
      <c r="K13" s="270">
        <f>'D-10-1'!K13+'D-10-2'!K13</f>
        <v>0</v>
      </c>
      <c r="L13" s="270">
        <f>'D-10-1'!L13+'D-10-2'!L13</f>
        <v>0</v>
      </c>
      <c r="M13" s="66" t="s">
        <v>48</v>
      </c>
      <c r="N13" s="1315"/>
    </row>
    <row r="14" spans="1:14" ht="12.75" customHeight="1" thickTop="1" thickBot="1" x14ac:dyDescent="0.25">
      <c r="A14" s="1416" t="s">
        <v>370</v>
      </c>
      <c r="B14" s="163" t="s">
        <v>801</v>
      </c>
      <c r="C14" s="186">
        <f>'D-10-1'!C14+'D-10-2'!C14</f>
        <v>80</v>
      </c>
      <c r="D14" s="216">
        <f>'D-10-1'!D14+'D-10-2'!D14</f>
        <v>0</v>
      </c>
      <c r="E14" s="216">
        <f>'D-10-1'!E14+'D-10-2'!E14</f>
        <v>35</v>
      </c>
      <c r="F14" s="216">
        <f>'D-10-1'!F14+'D-10-2'!F14</f>
        <v>10</v>
      </c>
      <c r="G14" s="216">
        <f>'D-10-1'!G14+'D-10-2'!G14</f>
        <v>16</v>
      </c>
      <c r="H14" s="216">
        <f>'D-10-1'!H14+'D-10-2'!H14</f>
        <v>5</v>
      </c>
      <c r="I14" s="216">
        <f>'D-10-1'!I14+'D-10-2'!I14</f>
        <v>7</v>
      </c>
      <c r="J14" s="216">
        <f>'D-10-1'!J14+'D-10-2'!J14</f>
        <v>5</v>
      </c>
      <c r="K14" s="216">
        <f>'D-10-1'!K14+'D-10-2'!K14</f>
        <v>2</v>
      </c>
      <c r="L14" s="216">
        <f>'D-10-1'!L14+'D-10-2'!L14</f>
        <v>0</v>
      </c>
      <c r="M14" s="67" t="s">
        <v>184</v>
      </c>
      <c r="N14" s="1313" t="s">
        <v>364</v>
      </c>
    </row>
    <row r="15" spans="1:14" ht="12.75" customHeight="1" thickTop="1" thickBot="1" x14ac:dyDescent="0.25">
      <c r="A15" s="1411"/>
      <c r="B15" s="164" t="s">
        <v>802</v>
      </c>
      <c r="C15" s="186">
        <f>'D-10-1'!C15+'D-10-2'!C15</f>
        <v>1</v>
      </c>
      <c r="D15" s="216">
        <f>'D-10-1'!D15+'D-10-2'!D15</f>
        <v>0</v>
      </c>
      <c r="E15" s="216">
        <f>'D-10-1'!E15+'D-10-2'!E15</f>
        <v>1</v>
      </c>
      <c r="F15" s="216">
        <f>'D-10-1'!F15+'D-10-2'!F15</f>
        <v>0</v>
      </c>
      <c r="G15" s="216">
        <f>'D-10-1'!G15+'D-10-2'!G15</f>
        <v>0</v>
      </c>
      <c r="H15" s="216">
        <f>'D-10-1'!H15+'D-10-2'!H15</f>
        <v>0</v>
      </c>
      <c r="I15" s="216">
        <f>'D-10-1'!I15+'D-10-2'!I15</f>
        <v>0</v>
      </c>
      <c r="J15" s="216">
        <f>'D-10-1'!J15+'D-10-2'!J15</f>
        <v>0</v>
      </c>
      <c r="K15" s="216">
        <f>'D-10-1'!K15+'D-10-2'!K15</f>
        <v>0</v>
      </c>
      <c r="L15" s="216">
        <f>'D-10-1'!L15+'D-10-2'!L15</f>
        <v>0</v>
      </c>
      <c r="M15" s="65" t="s">
        <v>446</v>
      </c>
      <c r="N15" s="1313"/>
    </row>
    <row r="16" spans="1:14" s="26" customFormat="1" ht="12.75" customHeight="1" thickTop="1" thickBot="1" x14ac:dyDescent="0.25">
      <c r="A16" s="1412"/>
      <c r="B16" s="164" t="s">
        <v>47</v>
      </c>
      <c r="C16" s="186">
        <f>'D-10-1'!C16+'D-10-2'!C16</f>
        <v>81</v>
      </c>
      <c r="D16" s="186">
        <f>'D-10-1'!D16+'D-10-2'!D16</f>
        <v>0</v>
      </c>
      <c r="E16" s="186">
        <f>'D-10-1'!E16+'D-10-2'!E16</f>
        <v>36</v>
      </c>
      <c r="F16" s="186">
        <f>'D-10-1'!F16+'D-10-2'!F16</f>
        <v>10</v>
      </c>
      <c r="G16" s="186">
        <f>'D-10-1'!G16+'D-10-2'!G16</f>
        <v>16</v>
      </c>
      <c r="H16" s="186">
        <f>'D-10-1'!H16+'D-10-2'!H16</f>
        <v>5</v>
      </c>
      <c r="I16" s="186">
        <f>'D-10-1'!I16+'D-10-2'!I16</f>
        <v>7</v>
      </c>
      <c r="J16" s="186">
        <f>'D-10-1'!J16+'D-10-2'!J16</f>
        <v>5</v>
      </c>
      <c r="K16" s="186">
        <f>'D-10-1'!K16+'D-10-2'!K16</f>
        <v>2</v>
      </c>
      <c r="L16" s="186">
        <f>'D-10-1'!L16+'D-10-2'!L16</f>
        <v>0</v>
      </c>
      <c r="M16" s="65" t="s">
        <v>48</v>
      </c>
      <c r="N16" s="1313"/>
    </row>
    <row r="17" spans="1:14" ht="12.75" customHeight="1" thickTop="1" thickBot="1" x14ac:dyDescent="0.25">
      <c r="A17" s="1535" t="s">
        <v>251</v>
      </c>
      <c r="B17" s="165" t="s">
        <v>801</v>
      </c>
      <c r="C17" s="270">
        <f>'D-10-1'!C17+'D-10-2'!C17</f>
        <v>163</v>
      </c>
      <c r="D17" s="273">
        <f>'D-10-1'!D17+'D-10-2'!D17</f>
        <v>0</v>
      </c>
      <c r="E17" s="273">
        <f>'D-10-1'!E17+'D-10-2'!E17</f>
        <v>116</v>
      </c>
      <c r="F17" s="273">
        <f>'D-10-1'!F17+'D-10-2'!F17</f>
        <v>11</v>
      </c>
      <c r="G17" s="273">
        <f>'D-10-1'!G17+'D-10-2'!G17</f>
        <v>11</v>
      </c>
      <c r="H17" s="273">
        <f>'D-10-1'!H17+'D-10-2'!H17</f>
        <v>8</v>
      </c>
      <c r="I17" s="273">
        <f>'D-10-1'!I17+'D-10-2'!I17</f>
        <v>8</v>
      </c>
      <c r="J17" s="273">
        <f>'D-10-1'!J17+'D-10-2'!J17</f>
        <v>6</v>
      </c>
      <c r="K17" s="273">
        <f>'D-10-1'!K17+'D-10-2'!K17</f>
        <v>3</v>
      </c>
      <c r="L17" s="273">
        <f>'D-10-1'!L17+'D-10-2'!L17</f>
        <v>0</v>
      </c>
      <c r="M17" s="384" t="s">
        <v>184</v>
      </c>
      <c r="N17" s="1315" t="s">
        <v>252</v>
      </c>
    </row>
    <row r="18" spans="1:14" ht="12.75" customHeight="1" thickTop="1" thickBot="1" x14ac:dyDescent="0.25">
      <c r="A18" s="1536"/>
      <c r="B18" s="166" t="s">
        <v>802</v>
      </c>
      <c r="C18" s="270">
        <f>'D-10-1'!C18+'D-10-2'!C18</f>
        <v>23</v>
      </c>
      <c r="D18" s="273">
        <f>'D-10-1'!D18+'D-10-2'!D18</f>
        <v>0</v>
      </c>
      <c r="E18" s="273">
        <f>'D-10-1'!E18+'D-10-2'!E18</f>
        <v>10</v>
      </c>
      <c r="F18" s="273">
        <f>'D-10-1'!F18+'D-10-2'!F18</f>
        <v>3</v>
      </c>
      <c r="G18" s="273">
        <f>'D-10-1'!G18+'D-10-2'!G18</f>
        <v>6</v>
      </c>
      <c r="H18" s="273">
        <f>'D-10-1'!H18+'D-10-2'!H18</f>
        <v>3</v>
      </c>
      <c r="I18" s="273">
        <f>'D-10-1'!I18+'D-10-2'!I18</f>
        <v>0</v>
      </c>
      <c r="J18" s="273">
        <f>'D-10-1'!J18+'D-10-2'!J18</f>
        <v>1</v>
      </c>
      <c r="K18" s="273">
        <f>'D-10-1'!K18+'D-10-2'!K18</f>
        <v>0</v>
      </c>
      <c r="L18" s="273">
        <f>'D-10-1'!L18+'D-10-2'!L18</f>
        <v>0</v>
      </c>
      <c r="M18" s="66" t="s">
        <v>446</v>
      </c>
      <c r="N18" s="1315"/>
    </row>
    <row r="19" spans="1:14" s="26" customFormat="1" ht="12.75" customHeight="1" thickTop="1" thickBot="1" x14ac:dyDescent="0.25">
      <c r="A19" s="1537"/>
      <c r="B19" s="166" t="s">
        <v>47</v>
      </c>
      <c r="C19" s="270">
        <f>'D-10-1'!C19+'D-10-2'!C19</f>
        <v>186</v>
      </c>
      <c r="D19" s="270">
        <f>'D-10-1'!D19+'D-10-2'!D19</f>
        <v>0</v>
      </c>
      <c r="E19" s="270">
        <f>'D-10-1'!E19+'D-10-2'!E19</f>
        <v>126</v>
      </c>
      <c r="F19" s="270">
        <f>'D-10-1'!F19+'D-10-2'!F19</f>
        <v>14</v>
      </c>
      <c r="G19" s="270">
        <f>'D-10-1'!G19+'D-10-2'!G19</f>
        <v>17</v>
      </c>
      <c r="H19" s="270">
        <f>'D-10-1'!H19+'D-10-2'!H19</f>
        <v>11</v>
      </c>
      <c r="I19" s="270">
        <f>'D-10-1'!I19+'D-10-2'!I19</f>
        <v>8</v>
      </c>
      <c r="J19" s="270">
        <f>'D-10-1'!J19+'D-10-2'!J19</f>
        <v>7</v>
      </c>
      <c r="K19" s="270">
        <f>'D-10-1'!K19+'D-10-2'!K19</f>
        <v>3</v>
      </c>
      <c r="L19" s="270">
        <f>'D-10-1'!L19+'D-10-2'!L19</f>
        <v>0</v>
      </c>
      <c r="M19" s="66" t="s">
        <v>48</v>
      </c>
      <c r="N19" s="1315"/>
    </row>
    <row r="20" spans="1:14" ht="12.75" customHeight="1" thickTop="1" thickBot="1" x14ac:dyDescent="0.25">
      <c r="A20" s="1416" t="s">
        <v>371</v>
      </c>
      <c r="B20" s="163" t="s">
        <v>801</v>
      </c>
      <c r="C20" s="186">
        <f>'D-10-1'!C20+'D-10-2'!C20</f>
        <v>39</v>
      </c>
      <c r="D20" s="216">
        <f>'D-10-1'!D20+'D-10-2'!D20</f>
        <v>0</v>
      </c>
      <c r="E20" s="216">
        <f>'D-10-1'!E20+'D-10-2'!E20</f>
        <v>23</v>
      </c>
      <c r="F20" s="216">
        <f>'D-10-1'!F20+'D-10-2'!F20</f>
        <v>3</v>
      </c>
      <c r="G20" s="216">
        <f>'D-10-1'!G20+'D-10-2'!G20</f>
        <v>3</v>
      </c>
      <c r="H20" s="216">
        <f>'D-10-1'!H20+'D-10-2'!H20</f>
        <v>1</v>
      </c>
      <c r="I20" s="216">
        <f>'D-10-1'!I20+'D-10-2'!I20</f>
        <v>2</v>
      </c>
      <c r="J20" s="216">
        <f>'D-10-1'!J20+'D-10-2'!J20</f>
        <v>1</v>
      </c>
      <c r="K20" s="216">
        <f>'D-10-1'!K20+'D-10-2'!K20</f>
        <v>5</v>
      </c>
      <c r="L20" s="216">
        <f>'D-10-1'!L20+'D-10-2'!L20</f>
        <v>1</v>
      </c>
      <c r="M20" s="67" t="s">
        <v>184</v>
      </c>
      <c r="N20" s="1313" t="s">
        <v>365</v>
      </c>
    </row>
    <row r="21" spans="1:14" ht="12.75" customHeight="1" thickTop="1" thickBot="1" x14ac:dyDescent="0.25">
      <c r="A21" s="1411"/>
      <c r="B21" s="164" t="s">
        <v>802</v>
      </c>
      <c r="C21" s="186">
        <f>'D-10-1'!C21+'D-10-2'!C21</f>
        <v>3</v>
      </c>
      <c r="D21" s="216">
        <f>'D-10-1'!D21+'D-10-2'!D21</f>
        <v>0</v>
      </c>
      <c r="E21" s="216">
        <f>'D-10-1'!E21+'D-10-2'!E21</f>
        <v>1</v>
      </c>
      <c r="F21" s="216">
        <f>'D-10-1'!F21+'D-10-2'!F21</f>
        <v>0</v>
      </c>
      <c r="G21" s="216">
        <f>'D-10-1'!G21+'D-10-2'!G21</f>
        <v>0</v>
      </c>
      <c r="H21" s="216">
        <f>'D-10-1'!H21+'D-10-2'!H21</f>
        <v>0</v>
      </c>
      <c r="I21" s="216">
        <f>'D-10-1'!I21+'D-10-2'!I21</f>
        <v>1</v>
      </c>
      <c r="J21" s="216">
        <f>'D-10-1'!J21+'D-10-2'!J21</f>
        <v>1</v>
      </c>
      <c r="K21" s="216">
        <f>'D-10-1'!K21+'D-10-2'!K21</f>
        <v>0</v>
      </c>
      <c r="L21" s="216">
        <f>'D-10-1'!L21+'D-10-2'!L21</f>
        <v>0</v>
      </c>
      <c r="M21" s="65" t="s">
        <v>446</v>
      </c>
      <c r="N21" s="1313"/>
    </row>
    <row r="22" spans="1:14" s="26" customFormat="1" ht="12.75" customHeight="1" thickTop="1" thickBot="1" x14ac:dyDescent="0.25">
      <c r="A22" s="1412"/>
      <c r="B22" s="164" t="s">
        <v>47</v>
      </c>
      <c r="C22" s="186">
        <f>'D-10-1'!C22+'D-10-2'!C22</f>
        <v>42</v>
      </c>
      <c r="D22" s="186">
        <f>'D-10-1'!D22+'D-10-2'!D22</f>
        <v>0</v>
      </c>
      <c r="E22" s="186">
        <f>'D-10-1'!E22+'D-10-2'!E22</f>
        <v>24</v>
      </c>
      <c r="F22" s="186">
        <f>'D-10-1'!F22+'D-10-2'!F22</f>
        <v>3</v>
      </c>
      <c r="G22" s="186">
        <f>'D-10-1'!G22+'D-10-2'!G22</f>
        <v>3</v>
      </c>
      <c r="H22" s="186">
        <f>'D-10-1'!H22+'D-10-2'!H22</f>
        <v>1</v>
      </c>
      <c r="I22" s="186">
        <f>'D-10-1'!I22+'D-10-2'!I22</f>
        <v>3</v>
      </c>
      <c r="J22" s="186">
        <f>'D-10-1'!J22+'D-10-2'!J22</f>
        <v>2</v>
      </c>
      <c r="K22" s="186">
        <f>'D-10-1'!K22+'D-10-2'!K22</f>
        <v>5</v>
      </c>
      <c r="L22" s="186">
        <f>'D-10-1'!L22+'D-10-2'!L22</f>
        <v>1</v>
      </c>
      <c r="M22" s="65" t="s">
        <v>48</v>
      </c>
      <c r="N22" s="1313"/>
    </row>
    <row r="23" spans="1:14" s="158" customFormat="1" ht="12.75" customHeight="1" thickTop="1" thickBot="1" x14ac:dyDescent="0.25">
      <c r="A23" s="1541" t="s">
        <v>450</v>
      </c>
      <c r="B23" s="165" t="s">
        <v>801</v>
      </c>
      <c r="C23" s="270">
        <f>L23+K23+J23+I23+H23+G23+F23+E23+D23</f>
        <v>1</v>
      </c>
      <c r="D23" s="273">
        <f>'D-10-1'!D23+'D-10-2'!D23</f>
        <v>0</v>
      </c>
      <c r="E23" s="273">
        <f>'D-10-1'!E23+'D-10-2'!E23</f>
        <v>1</v>
      </c>
      <c r="F23" s="273">
        <f>'D-10-1'!F23+'D-10-2'!F23</f>
        <v>0</v>
      </c>
      <c r="G23" s="273">
        <f>'D-10-1'!G23+'D-10-2'!G23</f>
        <v>0</v>
      </c>
      <c r="H23" s="273">
        <f>'D-10-1'!H23+'D-10-2'!H23</f>
        <v>0</v>
      </c>
      <c r="I23" s="273">
        <f>'D-10-1'!I23+'D-10-2'!I23</f>
        <v>0</v>
      </c>
      <c r="J23" s="273">
        <f>'D-10-1'!J23+'D-10-2'!J23</f>
        <v>0</v>
      </c>
      <c r="K23" s="273">
        <f>'D-10-1'!K23+'D-10-2'!K23</f>
        <v>0</v>
      </c>
      <c r="L23" s="273">
        <f>'D-10-1'!L23+'D-10-2'!L23</f>
        <v>0</v>
      </c>
      <c r="M23" s="384" t="s">
        <v>184</v>
      </c>
      <c r="N23" s="1524" t="s">
        <v>449</v>
      </c>
    </row>
    <row r="24" spans="1:14" s="158" customFormat="1" ht="12.75" customHeight="1" thickTop="1" thickBot="1" x14ac:dyDescent="0.25">
      <c r="A24" s="1542"/>
      <c r="B24" s="166" t="s">
        <v>802</v>
      </c>
      <c r="C24" s="270">
        <f t="shared" ref="C24:C46" si="0">L24+K24+J24+I24+H24+G24+F24+E24+D24</f>
        <v>0</v>
      </c>
      <c r="D24" s="273">
        <f>'D-10-1'!D24+'D-10-2'!D24</f>
        <v>0</v>
      </c>
      <c r="E24" s="273">
        <f>'D-10-1'!E24+'D-10-2'!E24</f>
        <v>0</v>
      </c>
      <c r="F24" s="273">
        <f>'D-10-1'!F24+'D-10-2'!F24</f>
        <v>0</v>
      </c>
      <c r="G24" s="273">
        <f>'D-10-1'!G24+'D-10-2'!G24</f>
        <v>0</v>
      </c>
      <c r="H24" s="273">
        <f>'D-10-1'!H24+'D-10-2'!H24</f>
        <v>0</v>
      </c>
      <c r="I24" s="273">
        <f>'D-10-1'!I24+'D-10-2'!I24</f>
        <v>0</v>
      </c>
      <c r="J24" s="273">
        <f>'D-10-1'!J24+'D-10-2'!J24</f>
        <v>0</v>
      </c>
      <c r="K24" s="273">
        <f>'D-10-1'!K24+'D-10-2'!K24</f>
        <v>0</v>
      </c>
      <c r="L24" s="273">
        <f>'D-10-1'!L24+'D-10-2'!L24</f>
        <v>0</v>
      </c>
      <c r="M24" s="384" t="s">
        <v>446</v>
      </c>
      <c r="N24" s="1525"/>
    </row>
    <row r="25" spans="1:14" s="158" customFormat="1" ht="12.75" customHeight="1" thickTop="1" thickBot="1" x14ac:dyDescent="0.25">
      <c r="A25" s="1543"/>
      <c r="B25" s="166" t="s">
        <v>47</v>
      </c>
      <c r="C25" s="270">
        <f t="shared" si="0"/>
        <v>1</v>
      </c>
      <c r="D25" s="270">
        <f>'D-10-1'!D25+'D-10-2'!D25</f>
        <v>0</v>
      </c>
      <c r="E25" s="270">
        <f>'D-10-1'!E25+'D-10-2'!E25</f>
        <v>1</v>
      </c>
      <c r="F25" s="270">
        <f>'D-10-1'!F25+'D-10-2'!F25</f>
        <v>0</v>
      </c>
      <c r="G25" s="270">
        <f>'D-10-1'!G25+'D-10-2'!G25</f>
        <v>0</v>
      </c>
      <c r="H25" s="270">
        <f>'D-10-1'!H25+'D-10-2'!H25</f>
        <v>0</v>
      </c>
      <c r="I25" s="270">
        <f>'D-10-1'!I25+'D-10-2'!I25</f>
        <v>0</v>
      </c>
      <c r="J25" s="270">
        <f>'D-10-1'!J25+'D-10-2'!J25</f>
        <v>0</v>
      </c>
      <c r="K25" s="270">
        <f>'D-10-1'!K25+'D-10-2'!K25</f>
        <v>0</v>
      </c>
      <c r="L25" s="270">
        <f>'D-10-1'!L25+'D-10-2'!L25</f>
        <v>0</v>
      </c>
      <c r="M25" s="384" t="s">
        <v>48</v>
      </c>
      <c r="N25" s="1526"/>
    </row>
    <row r="26" spans="1:14" ht="12.75" customHeight="1" thickTop="1" thickBot="1" x14ac:dyDescent="0.25">
      <c r="A26" s="1538" t="s">
        <v>372</v>
      </c>
      <c r="B26" s="163" t="s">
        <v>801</v>
      </c>
      <c r="C26" s="186">
        <f t="shared" si="0"/>
        <v>124</v>
      </c>
      <c r="D26" s="216">
        <f>'D-10-1'!D26+'D-10-2'!D26</f>
        <v>0</v>
      </c>
      <c r="E26" s="216">
        <f>'D-10-1'!E26+'D-10-2'!E26</f>
        <v>38</v>
      </c>
      <c r="F26" s="216">
        <f>'D-10-1'!F26+'D-10-2'!F26</f>
        <v>27</v>
      </c>
      <c r="G26" s="216">
        <f>'D-10-1'!G26+'D-10-2'!G26</f>
        <v>18</v>
      </c>
      <c r="H26" s="216">
        <f>'D-10-1'!H26+'D-10-2'!H26</f>
        <v>15</v>
      </c>
      <c r="I26" s="216">
        <f>'D-10-1'!I26+'D-10-2'!I26</f>
        <v>16</v>
      </c>
      <c r="J26" s="216">
        <f>'D-10-1'!J26+'D-10-2'!J26</f>
        <v>7</v>
      </c>
      <c r="K26" s="216">
        <f>'D-10-1'!K26+'D-10-2'!K26</f>
        <v>3</v>
      </c>
      <c r="L26" s="216">
        <f>'D-10-1'!L26+'D-10-2'!L26</f>
        <v>0</v>
      </c>
      <c r="M26" s="67" t="s">
        <v>184</v>
      </c>
      <c r="N26" s="1313" t="s">
        <v>366</v>
      </c>
    </row>
    <row r="27" spans="1:14" ht="12.75" customHeight="1" thickTop="1" thickBot="1" x14ac:dyDescent="0.25">
      <c r="A27" s="1539"/>
      <c r="B27" s="164" t="s">
        <v>802</v>
      </c>
      <c r="C27" s="186">
        <f t="shared" si="0"/>
        <v>0</v>
      </c>
      <c r="D27" s="216">
        <f>'D-10-1'!D27+'D-10-2'!D27</f>
        <v>0</v>
      </c>
      <c r="E27" s="216">
        <f>'D-10-1'!E27+'D-10-2'!E27</f>
        <v>0</v>
      </c>
      <c r="F27" s="216">
        <f>'D-10-1'!F27+'D-10-2'!F27</f>
        <v>0</v>
      </c>
      <c r="G27" s="216">
        <f>'D-10-1'!G27+'D-10-2'!G27</f>
        <v>0</v>
      </c>
      <c r="H27" s="216">
        <f>'D-10-1'!H27+'D-10-2'!H27</f>
        <v>0</v>
      </c>
      <c r="I27" s="216">
        <f>'D-10-1'!I27+'D-10-2'!I27</f>
        <v>0</v>
      </c>
      <c r="J27" s="216">
        <f>'D-10-1'!J27+'D-10-2'!J27</f>
        <v>0</v>
      </c>
      <c r="K27" s="216">
        <f>'D-10-1'!K27+'D-10-2'!K27</f>
        <v>0</v>
      </c>
      <c r="L27" s="216">
        <f>'D-10-1'!L27+'D-10-2'!L27</f>
        <v>0</v>
      </c>
      <c r="M27" s="65" t="s">
        <v>446</v>
      </c>
      <c r="N27" s="1313"/>
    </row>
    <row r="28" spans="1:14" s="26" customFormat="1" ht="12.75" customHeight="1" thickTop="1" thickBot="1" x14ac:dyDescent="0.25">
      <c r="A28" s="1540"/>
      <c r="B28" s="164" t="s">
        <v>47</v>
      </c>
      <c r="C28" s="186">
        <f t="shared" si="0"/>
        <v>124</v>
      </c>
      <c r="D28" s="186">
        <f>'D-10-1'!D28+'D-10-2'!D28</f>
        <v>0</v>
      </c>
      <c r="E28" s="186">
        <f>'D-10-1'!E28+'D-10-2'!E28</f>
        <v>38</v>
      </c>
      <c r="F28" s="186">
        <f>'D-10-1'!F28+'D-10-2'!F28</f>
        <v>27</v>
      </c>
      <c r="G28" s="186">
        <f>'D-10-1'!G28+'D-10-2'!G28</f>
        <v>18</v>
      </c>
      <c r="H28" s="186">
        <f>'D-10-1'!H28+'D-10-2'!H28</f>
        <v>15</v>
      </c>
      <c r="I28" s="186">
        <f>'D-10-1'!I28+'D-10-2'!I28</f>
        <v>16</v>
      </c>
      <c r="J28" s="186">
        <f>'D-10-1'!J28+'D-10-2'!J28</f>
        <v>7</v>
      </c>
      <c r="K28" s="186">
        <f>'D-10-1'!K28+'D-10-2'!K28</f>
        <v>3</v>
      </c>
      <c r="L28" s="186">
        <f>'D-10-1'!L28+'D-10-2'!L28</f>
        <v>0</v>
      </c>
      <c r="M28" s="65" t="s">
        <v>48</v>
      </c>
      <c r="N28" s="1313"/>
    </row>
    <row r="29" spans="1:14" ht="12.75" customHeight="1" thickTop="1" thickBot="1" x14ac:dyDescent="0.25">
      <c r="A29" s="1535" t="s">
        <v>377</v>
      </c>
      <c r="B29" s="165" t="s">
        <v>801</v>
      </c>
      <c r="C29" s="270">
        <f t="shared" si="0"/>
        <v>132</v>
      </c>
      <c r="D29" s="273">
        <f>'D-10-1'!D29+'D-10-2'!D29</f>
        <v>0</v>
      </c>
      <c r="E29" s="273">
        <f>'D-10-1'!E29+'D-10-2'!E29</f>
        <v>66</v>
      </c>
      <c r="F29" s="273">
        <f>'D-10-1'!F29+'D-10-2'!F29</f>
        <v>15</v>
      </c>
      <c r="G29" s="273">
        <f>'D-10-1'!G29+'D-10-2'!G29</f>
        <v>14</v>
      </c>
      <c r="H29" s="273">
        <f>'D-10-1'!H29+'D-10-2'!H29</f>
        <v>14</v>
      </c>
      <c r="I29" s="273">
        <f>'D-10-1'!I29+'D-10-2'!I29</f>
        <v>18</v>
      </c>
      <c r="J29" s="273">
        <f>'D-10-1'!J29+'D-10-2'!J29</f>
        <v>4</v>
      </c>
      <c r="K29" s="273">
        <f>'D-10-1'!K29+'D-10-2'!K29</f>
        <v>1</v>
      </c>
      <c r="L29" s="273">
        <f>'D-10-1'!L29+'D-10-2'!L29</f>
        <v>0</v>
      </c>
      <c r="M29" s="395" t="s">
        <v>184</v>
      </c>
      <c r="N29" s="1423" t="s">
        <v>374</v>
      </c>
    </row>
    <row r="30" spans="1:14" ht="12.75" customHeight="1" thickTop="1" thickBot="1" x14ac:dyDescent="0.25">
      <c r="A30" s="1536"/>
      <c r="B30" s="166" t="s">
        <v>802</v>
      </c>
      <c r="C30" s="270">
        <f t="shared" si="0"/>
        <v>0</v>
      </c>
      <c r="D30" s="273">
        <f>'D-10-1'!D30+'D-10-2'!D30</f>
        <v>0</v>
      </c>
      <c r="E30" s="273">
        <f>'D-10-1'!E30+'D-10-2'!E30</f>
        <v>0</v>
      </c>
      <c r="F30" s="273">
        <f>'D-10-1'!F30+'D-10-2'!F30</f>
        <v>0</v>
      </c>
      <c r="G30" s="273">
        <f>'D-10-1'!G30+'D-10-2'!G30</f>
        <v>0</v>
      </c>
      <c r="H30" s="273">
        <f>'D-10-1'!H30+'D-10-2'!H30</f>
        <v>0</v>
      </c>
      <c r="I30" s="273">
        <f>'D-10-1'!I30+'D-10-2'!I30</f>
        <v>0</v>
      </c>
      <c r="J30" s="273">
        <f>'D-10-1'!J30+'D-10-2'!J30</f>
        <v>0</v>
      </c>
      <c r="K30" s="273">
        <f>'D-10-1'!K30+'D-10-2'!K30</f>
        <v>0</v>
      </c>
      <c r="L30" s="273">
        <f>'D-10-1'!L30+'D-10-2'!L30</f>
        <v>0</v>
      </c>
      <c r="M30" s="394" t="s">
        <v>446</v>
      </c>
      <c r="N30" s="1423"/>
    </row>
    <row r="31" spans="1:14" s="26" customFormat="1" ht="12.75" customHeight="1" thickTop="1" thickBot="1" x14ac:dyDescent="0.25">
      <c r="A31" s="1536"/>
      <c r="B31" s="166" t="s">
        <v>47</v>
      </c>
      <c r="C31" s="270">
        <f t="shared" si="0"/>
        <v>132</v>
      </c>
      <c r="D31" s="270">
        <f>'D-10-1'!D31+'D-10-2'!D31</f>
        <v>0</v>
      </c>
      <c r="E31" s="270">
        <f>'D-10-1'!E31+'D-10-2'!E31</f>
        <v>66</v>
      </c>
      <c r="F31" s="270">
        <f>'D-10-1'!F31+'D-10-2'!F31</f>
        <v>15</v>
      </c>
      <c r="G31" s="270">
        <f>'D-10-1'!G31+'D-10-2'!G31</f>
        <v>14</v>
      </c>
      <c r="H31" s="270">
        <f>'D-10-1'!H31+'D-10-2'!H31</f>
        <v>14</v>
      </c>
      <c r="I31" s="270">
        <f>'D-10-1'!I31+'D-10-2'!I31</f>
        <v>18</v>
      </c>
      <c r="J31" s="270">
        <f>'D-10-1'!J31+'D-10-2'!J31</f>
        <v>4</v>
      </c>
      <c r="K31" s="270">
        <f>'D-10-1'!K31+'D-10-2'!K31</f>
        <v>1</v>
      </c>
      <c r="L31" s="270">
        <f>'D-10-1'!L31+'D-10-2'!L31</f>
        <v>0</v>
      </c>
      <c r="M31" s="394" t="s">
        <v>48</v>
      </c>
      <c r="N31" s="1442"/>
    </row>
    <row r="32" spans="1:14" ht="12.75" customHeight="1" thickTop="1" thickBot="1" x14ac:dyDescent="0.25">
      <c r="A32" s="1553" t="s">
        <v>375</v>
      </c>
      <c r="B32" s="163" t="s">
        <v>801</v>
      </c>
      <c r="C32" s="186">
        <f t="shared" si="0"/>
        <v>216</v>
      </c>
      <c r="D32" s="216">
        <f>'D-10-1'!D32+'D-10-2'!D32</f>
        <v>0</v>
      </c>
      <c r="E32" s="216">
        <f>'D-10-1'!E32+'D-10-2'!E32</f>
        <v>96</v>
      </c>
      <c r="F32" s="216">
        <f>'D-10-1'!F32+'D-10-2'!F32</f>
        <v>22</v>
      </c>
      <c r="G32" s="216">
        <f>'D-10-1'!G32+'D-10-2'!G32</f>
        <v>31</v>
      </c>
      <c r="H32" s="216">
        <f>'D-10-1'!H32+'D-10-2'!H32</f>
        <v>22</v>
      </c>
      <c r="I32" s="216">
        <f>'D-10-1'!I32+'D-10-2'!I32</f>
        <v>18</v>
      </c>
      <c r="J32" s="216">
        <f>'D-10-1'!J32+'D-10-2'!J32</f>
        <v>21</v>
      </c>
      <c r="K32" s="216">
        <f>'D-10-1'!K32+'D-10-2'!K32</f>
        <v>6</v>
      </c>
      <c r="L32" s="216">
        <f>'D-10-1'!L32+'D-10-2'!L32</f>
        <v>0</v>
      </c>
      <c r="M32" s="393" t="s">
        <v>184</v>
      </c>
      <c r="N32" s="1313" t="s">
        <v>367</v>
      </c>
    </row>
    <row r="33" spans="1:17" ht="12.75" customHeight="1" thickTop="1" thickBot="1" x14ac:dyDescent="0.25">
      <c r="A33" s="1553"/>
      <c r="B33" s="164" t="s">
        <v>802</v>
      </c>
      <c r="C33" s="186">
        <f t="shared" si="0"/>
        <v>13</v>
      </c>
      <c r="D33" s="216">
        <f>'D-10-1'!D33+'D-10-2'!D33</f>
        <v>0</v>
      </c>
      <c r="E33" s="216">
        <f>'D-10-1'!E33+'D-10-2'!E33</f>
        <v>7</v>
      </c>
      <c r="F33" s="216">
        <f>'D-10-1'!F33+'D-10-2'!F33</f>
        <v>3</v>
      </c>
      <c r="G33" s="216">
        <f>'D-10-1'!G33+'D-10-2'!G33</f>
        <v>1</v>
      </c>
      <c r="H33" s="216">
        <f>'D-10-1'!H33+'D-10-2'!H33</f>
        <v>0</v>
      </c>
      <c r="I33" s="216">
        <f>'D-10-1'!I33+'D-10-2'!I33</f>
        <v>2</v>
      </c>
      <c r="J33" s="216">
        <f>'D-10-1'!J33+'D-10-2'!J33</f>
        <v>0</v>
      </c>
      <c r="K33" s="216">
        <f>'D-10-1'!K33+'D-10-2'!K33</f>
        <v>0</v>
      </c>
      <c r="L33" s="216">
        <f>'D-10-1'!L33+'D-10-2'!L33</f>
        <v>0</v>
      </c>
      <c r="M33" s="65" t="s">
        <v>446</v>
      </c>
      <c r="N33" s="1313"/>
    </row>
    <row r="34" spans="1:17" s="26" customFormat="1" ht="12.75" customHeight="1" thickTop="1" thickBot="1" x14ac:dyDescent="0.25">
      <c r="A34" s="1553"/>
      <c r="B34" s="164" t="s">
        <v>47</v>
      </c>
      <c r="C34" s="186">
        <f t="shared" si="0"/>
        <v>229</v>
      </c>
      <c r="D34" s="186">
        <f>'D-10-1'!D34+'D-10-2'!D34</f>
        <v>0</v>
      </c>
      <c r="E34" s="186">
        <f>'D-10-1'!E34+'D-10-2'!E34</f>
        <v>103</v>
      </c>
      <c r="F34" s="186">
        <f>'D-10-1'!F34+'D-10-2'!F34</f>
        <v>25</v>
      </c>
      <c r="G34" s="186">
        <f>'D-10-1'!G34+'D-10-2'!G34</f>
        <v>32</v>
      </c>
      <c r="H34" s="186">
        <f>'D-10-1'!H34+'D-10-2'!H34</f>
        <v>22</v>
      </c>
      <c r="I34" s="186">
        <f>'D-10-1'!I34+'D-10-2'!I34</f>
        <v>20</v>
      </c>
      <c r="J34" s="186">
        <f>'D-10-1'!J34+'D-10-2'!J34</f>
        <v>21</v>
      </c>
      <c r="K34" s="186">
        <f>'D-10-1'!K34+'D-10-2'!K34</f>
        <v>6</v>
      </c>
      <c r="L34" s="186">
        <f>'D-10-1'!L34+'D-10-2'!L34</f>
        <v>0</v>
      </c>
      <c r="M34" s="65" t="s">
        <v>48</v>
      </c>
      <c r="N34" s="1313"/>
    </row>
    <row r="35" spans="1:17" ht="12.75" customHeight="1" thickTop="1" thickBot="1" x14ac:dyDescent="0.25">
      <c r="A35" s="1549" t="s">
        <v>1086</v>
      </c>
      <c r="B35" s="165" t="s">
        <v>447</v>
      </c>
      <c r="C35" s="190">
        <f t="shared" si="0"/>
        <v>432</v>
      </c>
      <c r="D35" s="218">
        <f>'D-10-1'!D35+'D-10-2'!D35</f>
        <v>2</v>
      </c>
      <c r="E35" s="218">
        <f>'D-10-1'!E35+'D-10-2'!E35</f>
        <v>110</v>
      </c>
      <c r="F35" s="218">
        <f>'D-10-1'!F35+'D-10-2'!F35</f>
        <v>34</v>
      </c>
      <c r="G35" s="218">
        <f>'D-10-1'!G35+'D-10-2'!G35</f>
        <v>44</v>
      </c>
      <c r="H35" s="218">
        <f>'D-10-1'!H35+'D-10-2'!H35</f>
        <v>52</v>
      </c>
      <c r="I35" s="218">
        <f>'D-10-1'!I35+'D-10-2'!I35</f>
        <v>67</v>
      </c>
      <c r="J35" s="218">
        <f>'D-10-1'!J35+'D-10-2'!J35</f>
        <v>62</v>
      </c>
      <c r="K35" s="218">
        <f>'D-10-1'!K35+'D-10-2'!K35</f>
        <v>45</v>
      </c>
      <c r="L35" s="218">
        <f>'D-10-1'!L35+'D-10-2'!L35</f>
        <v>16</v>
      </c>
      <c r="M35" s="384" t="s">
        <v>184</v>
      </c>
      <c r="N35" s="1315" t="s">
        <v>368</v>
      </c>
    </row>
    <row r="36" spans="1:17" ht="12.75" customHeight="1" thickTop="1" thickBot="1" x14ac:dyDescent="0.25">
      <c r="A36" s="1554"/>
      <c r="B36" s="166" t="s">
        <v>448</v>
      </c>
      <c r="C36" s="270">
        <f t="shared" si="0"/>
        <v>105</v>
      </c>
      <c r="D36" s="273">
        <f>'D-10-1'!D36+'D-10-2'!D36</f>
        <v>0</v>
      </c>
      <c r="E36" s="273">
        <f>'D-10-1'!E36+'D-10-2'!E36</f>
        <v>78</v>
      </c>
      <c r="F36" s="273">
        <f>'D-10-1'!F36+'D-10-2'!F36</f>
        <v>2</v>
      </c>
      <c r="G36" s="273">
        <f>'D-10-1'!G36+'D-10-2'!G36</f>
        <v>2</v>
      </c>
      <c r="H36" s="273">
        <f>'D-10-1'!H36+'D-10-2'!H36</f>
        <v>6</v>
      </c>
      <c r="I36" s="273">
        <f>'D-10-1'!I36+'D-10-2'!I36</f>
        <v>3</v>
      </c>
      <c r="J36" s="273">
        <f>'D-10-1'!J36+'D-10-2'!J36</f>
        <v>9</v>
      </c>
      <c r="K36" s="273">
        <f>'D-10-1'!K36+'D-10-2'!K36</f>
        <v>2</v>
      </c>
      <c r="L36" s="273">
        <f>'D-10-1'!L36+'D-10-2'!L36</f>
        <v>3</v>
      </c>
      <c r="M36" s="66" t="s">
        <v>446</v>
      </c>
      <c r="N36" s="1315"/>
    </row>
    <row r="37" spans="1:17" s="26" customFormat="1" ht="12.75" customHeight="1" thickTop="1" x14ac:dyDescent="0.2">
      <c r="A37" s="1555"/>
      <c r="B37" s="614" t="s">
        <v>47</v>
      </c>
      <c r="C37" s="197">
        <f>SUM(D37:L37)</f>
        <v>537</v>
      </c>
      <c r="D37" s="946">
        <f>'D-10-1'!D37+'D-10-2'!D37</f>
        <v>2</v>
      </c>
      <c r="E37" s="946">
        <f>'D-10-1'!E37+'D-10-2'!E37</f>
        <v>188</v>
      </c>
      <c r="F37" s="946">
        <f>'D-10-1'!F37+'D-10-2'!F37</f>
        <v>36</v>
      </c>
      <c r="G37" s="946">
        <f>'D-10-1'!G37+'D-10-2'!G37</f>
        <v>46</v>
      </c>
      <c r="H37" s="946">
        <f>'D-10-1'!H37+'D-10-2'!H37</f>
        <v>58</v>
      </c>
      <c r="I37" s="946">
        <f>'D-10-1'!I37+'D-10-2'!I37</f>
        <v>70</v>
      </c>
      <c r="J37" s="946">
        <f>'D-10-1'!J37+'D-10-2'!J37</f>
        <v>71</v>
      </c>
      <c r="K37" s="946">
        <f>'D-10-1'!K37+'D-10-2'!K37</f>
        <v>47</v>
      </c>
      <c r="L37" s="946">
        <f>'D-10-1'!L37+'D-10-2'!L37</f>
        <v>19</v>
      </c>
      <c r="M37" s="383" t="s">
        <v>48</v>
      </c>
      <c r="N37" s="1556"/>
    </row>
    <row r="38" spans="1:17" ht="12.75" customHeight="1" thickBot="1" x14ac:dyDescent="0.25">
      <c r="A38" s="1544" t="s">
        <v>583</v>
      </c>
      <c r="B38" s="613" t="s">
        <v>801</v>
      </c>
      <c r="C38" s="186">
        <f t="shared" si="0"/>
        <v>1328</v>
      </c>
      <c r="D38" s="186">
        <f>'D-10-1'!D38+'D-10-2'!D38</f>
        <v>2</v>
      </c>
      <c r="E38" s="186">
        <f>'D-10-1'!E38+'D-10-2'!E38</f>
        <v>595</v>
      </c>
      <c r="F38" s="186">
        <f>'D-10-1'!F38+'D-10-2'!F38</f>
        <v>134</v>
      </c>
      <c r="G38" s="186">
        <f>'D-10-1'!G38+'D-10-2'!G38</f>
        <v>143</v>
      </c>
      <c r="H38" s="186">
        <f>'D-10-1'!H38+'D-10-2'!H38</f>
        <v>124</v>
      </c>
      <c r="I38" s="186">
        <f>'D-10-1'!I38+'D-10-2'!I38</f>
        <v>141</v>
      </c>
      <c r="J38" s="186">
        <f>'D-10-1'!J38+'D-10-2'!J38</f>
        <v>106</v>
      </c>
      <c r="K38" s="186">
        <f>'D-10-1'!K38+'D-10-2'!K38</f>
        <v>66</v>
      </c>
      <c r="L38" s="186">
        <f>'D-10-1'!L38+'D-10-2'!L38</f>
        <v>17</v>
      </c>
      <c r="M38" s="160" t="s">
        <v>184</v>
      </c>
      <c r="N38" s="1510" t="s">
        <v>454</v>
      </c>
    </row>
    <row r="39" spans="1:17" ht="12.75" customHeight="1" thickTop="1" thickBot="1" x14ac:dyDescent="0.25">
      <c r="A39" s="1545"/>
      <c r="B39" s="164" t="s">
        <v>802</v>
      </c>
      <c r="C39" s="186">
        <f t="shared" si="0"/>
        <v>154</v>
      </c>
      <c r="D39" s="188">
        <f>'D-10-1'!D39+'D-10-2'!D39</f>
        <v>0</v>
      </c>
      <c r="E39" s="188">
        <f>'D-10-1'!E39+'D-10-2'!E39</f>
        <v>102</v>
      </c>
      <c r="F39" s="188">
        <f>'D-10-1'!F39+'D-10-2'!F39</f>
        <v>9</v>
      </c>
      <c r="G39" s="188">
        <f>'D-10-1'!G39+'D-10-2'!G39</f>
        <v>9</v>
      </c>
      <c r="H39" s="188">
        <f>'D-10-1'!H39+'D-10-2'!H39</f>
        <v>10</v>
      </c>
      <c r="I39" s="188">
        <f>'D-10-1'!I39+'D-10-2'!I39</f>
        <v>8</v>
      </c>
      <c r="J39" s="188">
        <f>'D-10-1'!J39+'D-10-2'!J39</f>
        <v>11</v>
      </c>
      <c r="K39" s="188">
        <f>'D-10-1'!K39+'D-10-2'!K39</f>
        <v>2</v>
      </c>
      <c r="L39" s="188">
        <f>'D-10-1'!L39+'D-10-2'!L39</f>
        <v>3</v>
      </c>
      <c r="M39" s="65" t="s">
        <v>446</v>
      </c>
      <c r="N39" s="1510"/>
    </row>
    <row r="40" spans="1:17" s="26" customFormat="1" ht="12.75" customHeight="1" thickTop="1" x14ac:dyDescent="0.2">
      <c r="A40" s="1546"/>
      <c r="B40" s="388" t="s">
        <v>47</v>
      </c>
      <c r="C40" s="196">
        <f t="shared" si="0"/>
        <v>1482</v>
      </c>
      <c r="D40" s="945">
        <f>'D-10-1'!D40+'D-10-2'!D40</f>
        <v>2</v>
      </c>
      <c r="E40" s="945">
        <f>'D-10-1'!E40+'D-10-2'!E40</f>
        <v>697</v>
      </c>
      <c r="F40" s="945">
        <f>'D-10-1'!F40+'D-10-2'!F40</f>
        <v>143</v>
      </c>
      <c r="G40" s="945">
        <f>'D-10-1'!G40+'D-10-2'!G40</f>
        <v>152</v>
      </c>
      <c r="H40" s="945">
        <f>'D-10-1'!H40+'D-10-2'!H40</f>
        <v>134</v>
      </c>
      <c r="I40" s="945">
        <f>'D-10-1'!I40+'D-10-2'!I40</f>
        <v>149</v>
      </c>
      <c r="J40" s="945">
        <f>'D-10-1'!J40+'D-10-2'!J40</f>
        <v>117</v>
      </c>
      <c r="K40" s="945">
        <f>'D-10-1'!K40+'D-10-2'!K40</f>
        <v>68</v>
      </c>
      <c r="L40" s="945">
        <f>'D-10-1'!L40+'D-10-2'!L40</f>
        <v>20</v>
      </c>
      <c r="M40" s="161" t="s">
        <v>48</v>
      </c>
      <c r="N40" s="1511"/>
    </row>
    <row r="41" spans="1:17" ht="12.75" customHeight="1" thickBot="1" x14ac:dyDescent="0.25">
      <c r="A41" s="1547" t="s">
        <v>841</v>
      </c>
      <c r="B41" s="391" t="s">
        <v>801</v>
      </c>
      <c r="C41" s="270">
        <f t="shared" si="0"/>
        <v>275</v>
      </c>
      <c r="D41" s="273">
        <f>'D-10-1'!D41+'D-10-2'!D41</f>
        <v>0</v>
      </c>
      <c r="E41" s="273">
        <f>'D-10-1'!E41+'D-10-2'!E41</f>
        <v>208</v>
      </c>
      <c r="F41" s="273">
        <f>'D-10-1'!F41+'D-10-2'!F41</f>
        <v>5</v>
      </c>
      <c r="G41" s="273">
        <f>'D-10-1'!G41+'D-10-2'!G41</f>
        <v>3</v>
      </c>
      <c r="H41" s="273">
        <f>'D-10-1'!H41+'D-10-2'!H41</f>
        <v>3</v>
      </c>
      <c r="I41" s="273">
        <f>'D-10-1'!I41+'D-10-2'!I41</f>
        <v>5</v>
      </c>
      <c r="J41" s="273">
        <f>'D-10-1'!J41+'D-10-2'!J41</f>
        <v>9</v>
      </c>
      <c r="K41" s="273">
        <f>'D-10-1'!K41+'D-10-2'!K41</f>
        <v>14</v>
      </c>
      <c r="L41" s="273">
        <f>'D-10-1'!L41+'D-10-2'!L41</f>
        <v>28</v>
      </c>
      <c r="M41" s="384" t="s">
        <v>184</v>
      </c>
      <c r="N41" s="1514" t="s">
        <v>1120</v>
      </c>
    </row>
    <row r="42" spans="1:17" ht="12.75" customHeight="1" thickTop="1" thickBot="1" x14ac:dyDescent="0.25">
      <c r="A42" s="1548"/>
      <c r="B42" s="166" t="s">
        <v>802</v>
      </c>
      <c r="C42" s="190">
        <f t="shared" si="0"/>
        <v>388</v>
      </c>
      <c r="D42" s="218">
        <f>'D-10-1'!D42+'D-10-2'!D42</f>
        <v>0</v>
      </c>
      <c r="E42" s="218">
        <f>'D-10-1'!E42+'D-10-2'!E42</f>
        <v>331</v>
      </c>
      <c r="F42" s="218">
        <f>'D-10-1'!F42+'D-10-2'!F42</f>
        <v>14</v>
      </c>
      <c r="G42" s="218">
        <f>'D-10-1'!G42+'D-10-2'!G42</f>
        <v>10</v>
      </c>
      <c r="H42" s="218">
        <f>'D-10-1'!H42+'D-10-2'!H42</f>
        <v>8</v>
      </c>
      <c r="I42" s="218">
        <f>'D-10-1'!I42+'D-10-2'!I42</f>
        <v>9</v>
      </c>
      <c r="J42" s="218">
        <f>'D-10-1'!J42+'D-10-2'!J42</f>
        <v>3</v>
      </c>
      <c r="K42" s="218">
        <f>'D-10-1'!K42+'D-10-2'!K42</f>
        <v>9</v>
      </c>
      <c r="L42" s="218">
        <f>'D-10-1'!L42+'D-10-2'!L42</f>
        <v>4</v>
      </c>
      <c r="M42" s="66" t="s">
        <v>446</v>
      </c>
      <c r="N42" s="1315"/>
    </row>
    <row r="43" spans="1:17" s="26" customFormat="1" ht="12.75" customHeight="1" thickTop="1" x14ac:dyDescent="0.2">
      <c r="A43" s="1549"/>
      <c r="B43" s="390" t="s">
        <v>47</v>
      </c>
      <c r="C43" s="197">
        <f t="shared" si="0"/>
        <v>663</v>
      </c>
      <c r="D43" s="946">
        <f>'D-10-1'!D43+'D-10-2'!D43</f>
        <v>0</v>
      </c>
      <c r="E43" s="946">
        <f>'D-10-1'!E43+'D-10-2'!E43</f>
        <v>539</v>
      </c>
      <c r="F43" s="946">
        <f>'D-10-1'!F43+'D-10-2'!F43</f>
        <v>19</v>
      </c>
      <c r="G43" s="946">
        <f>'D-10-1'!G43+'D-10-2'!G43</f>
        <v>13</v>
      </c>
      <c r="H43" s="946">
        <f>'D-10-1'!H43+'D-10-2'!H43</f>
        <v>11</v>
      </c>
      <c r="I43" s="946">
        <f>'D-10-1'!I43+'D-10-2'!I43</f>
        <v>14</v>
      </c>
      <c r="J43" s="946">
        <f>'D-10-1'!J43+'D-10-2'!J43</f>
        <v>12</v>
      </c>
      <c r="K43" s="946">
        <f>'D-10-1'!K43+'D-10-2'!K43</f>
        <v>23</v>
      </c>
      <c r="L43" s="946">
        <f>'D-10-1'!L43+'D-10-2'!L43</f>
        <v>32</v>
      </c>
      <c r="M43" s="383" t="s">
        <v>48</v>
      </c>
      <c r="N43" s="1515"/>
    </row>
    <row r="44" spans="1:17" ht="12.75" customHeight="1" thickBot="1" x14ac:dyDescent="0.25">
      <c r="A44" s="1550" t="s">
        <v>294</v>
      </c>
      <c r="B44" s="163" t="s">
        <v>801</v>
      </c>
      <c r="C44" s="186">
        <f t="shared" si="0"/>
        <v>1603</v>
      </c>
      <c r="D44" s="186">
        <f>'D-10-1'!D44+'D-10-2'!D44</f>
        <v>2</v>
      </c>
      <c r="E44" s="186">
        <f>'D-10-1'!E44+'D-10-2'!E44</f>
        <v>803</v>
      </c>
      <c r="F44" s="186">
        <f>'D-10-1'!F44+'D-10-2'!F44</f>
        <v>139</v>
      </c>
      <c r="G44" s="186">
        <f>'D-10-1'!G44+'D-10-2'!G44</f>
        <v>146</v>
      </c>
      <c r="H44" s="186">
        <f>'D-10-1'!H44+'D-10-2'!H44</f>
        <v>127</v>
      </c>
      <c r="I44" s="186">
        <f>'D-10-1'!I44+'D-10-2'!I44</f>
        <v>146</v>
      </c>
      <c r="J44" s="186">
        <f>'D-10-1'!J44+'D-10-2'!J44</f>
        <v>115</v>
      </c>
      <c r="K44" s="186">
        <f>'D-10-1'!K44+'D-10-2'!K44</f>
        <v>80</v>
      </c>
      <c r="L44" s="186">
        <f>'D-10-1'!L44+'D-10-2'!L44</f>
        <v>45</v>
      </c>
      <c r="M44" s="160" t="s">
        <v>184</v>
      </c>
      <c r="N44" s="1519" t="s">
        <v>48</v>
      </c>
    </row>
    <row r="45" spans="1:17" ht="12.75" customHeight="1" thickTop="1" thickBot="1" x14ac:dyDescent="0.25">
      <c r="A45" s="1551"/>
      <c r="B45" s="164" t="s">
        <v>802</v>
      </c>
      <c r="C45" s="186">
        <f t="shared" si="0"/>
        <v>542</v>
      </c>
      <c r="D45" s="188">
        <f>'D-10-1'!D45+'D-10-2'!D45</f>
        <v>0</v>
      </c>
      <c r="E45" s="188">
        <f>'D-10-1'!E45+'D-10-2'!E45</f>
        <v>433</v>
      </c>
      <c r="F45" s="188">
        <f>'D-10-1'!F45+'D-10-2'!F45</f>
        <v>23</v>
      </c>
      <c r="G45" s="188">
        <f>'D-10-1'!G45+'D-10-2'!G45</f>
        <v>19</v>
      </c>
      <c r="H45" s="188">
        <f>'D-10-1'!H45+'D-10-2'!H45</f>
        <v>18</v>
      </c>
      <c r="I45" s="188">
        <f>'D-10-1'!I45+'D-10-2'!I45</f>
        <v>17</v>
      </c>
      <c r="J45" s="188">
        <f>'D-10-1'!J45+'D-10-2'!J45</f>
        <v>14</v>
      </c>
      <c r="K45" s="188">
        <f>'D-10-1'!K45+'D-10-2'!K45</f>
        <v>11</v>
      </c>
      <c r="L45" s="188">
        <f>'D-10-1'!L45+'D-10-2'!L45</f>
        <v>7</v>
      </c>
      <c r="M45" s="65" t="s">
        <v>446</v>
      </c>
      <c r="N45" s="1520"/>
    </row>
    <row r="46" spans="1:17" ht="12.75" customHeight="1" thickTop="1" x14ac:dyDescent="0.2">
      <c r="A46" s="1552"/>
      <c r="B46" s="388" t="s">
        <v>47</v>
      </c>
      <c r="C46" s="196">
        <f t="shared" si="0"/>
        <v>2145</v>
      </c>
      <c r="D46" s="945">
        <f>'D-10-1'!D46+'D-10-2'!D46</f>
        <v>2</v>
      </c>
      <c r="E46" s="945">
        <f>'D-10-1'!E46+'D-10-2'!E46</f>
        <v>1236</v>
      </c>
      <c r="F46" s="945">
        <f>'D-10-1'!F46+'D-10-2'!F46</f>
        <v>162</v>
      </c>
      <c r="G46" s="945">
        <f>'D-10-1'!G46+'D-10-2'!G46</f>
        <v>165</v>
      </c>
      <c r="H46" s="945">
        <f>'D-10-1'!H46+'D-10-2'!H46</f>
        <v>145</v>
      </c>
      <c r="I46" s="945">
        <f>'D-10-1'!I46+'D-10-2'!I46</f>
        <v>163</v>
      </c>
      <c r="J46" s="945">
        <f>'D-10-1'!J46+'D-10-2'!J46</f>
        <v>129</v>
      </c>
      <c r="K46" s="945">
        <f>'D-10-1'!K46+'D-10-2'!K46</f>
        <v>91</v>
      </c>
      <c r="L46" s="945">
        <f>'D-10-1'!L46+'D-10-2'!L46</f>
        <v>52</v>
      </c>
      <c r="M46" s="161" t="s">
        <v>48</v>
      </c>
      <c r="N46" s="1521"/>
    </row>
    <row r="47" spans="1:17" ht="12.75" customHeight="1" x14ac:dyDescent="0.25">
      <c r="A47" s="1444" t="s">
        <v>840</v>
      </c>
      <c r="B47" s="1444"/>
      <c r="C47" s="1444"/>
      <c r="D47" s="1444"/>
      <c r="E47" s="1444"/>
      <c r="F47" s="1444"/>
      <c r="G47" s="1444"/>
      <c r="H47" s="1444"/>
      <c r="I47" s="1444"/>
      <c r="J47" s="1444"/>
      <c r="K47" s="167"/>
      <c r="L47" s="1431" t="s">
        <v>1244</v>
      </c>
      <c r="M47" s="1431"/>
      <c r="N47" s="1431"/>
      <c r="O47" s="105"/>
      <c r="P47" s="105"/>
      <c r="Q47" s="105"/>
    </row>
    <row r="48" spans="1:17" x14ac:dyDescent="0.25">
      <c r="B48" s="47"/>
      <c r="M48" s="47"/>
    </row>
    <row r="49" spans="1:17" x14ac:dyDescent="0.25">
      <c r="B49" s="47"/>
      <c r="M49" s="47"/>
    </row>
    <row r="50" spans="1:17" x14ac:dyDescent="0.25">
      <c r="B50" s="47"/>
      <c r="M50" s="47"/>
    </row>
    <row r="51" spans="1:17" x14ac:dyDescent="0.25">
      <c r="A51" s="106"/>
      <c r="B51" s="47"/>
      <c r="M51" s="47"/>
    </row>
    <row r="52" spans="1:17" x14ac:dyDescent="0.25">
      <c r="A52" s="106"/>
      <c r="B52" s="47"/>
      <c r="M52" s="47"/>
    </row>
    <row r="53" spans="1:17" s="47" customFormat="1" x14ac:dyDescent="0.25">
      <c r="A53" s="106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6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IW26"/>
  <sheetViews>
    <sheetView view="pageBreakPreview" topLeftCell="A3" zoomScaleNormal="100" zoomScaleSheetLayoutView="100" workbookViewId="0">
      <selection activeCell="H18" sqref="H18"/>
    </sheetView>
  </sheetViews>
  <sheetFormatPr defaultRowHeight="15" x14ac:dyDescent="0.25"/>
  <cols>
    <col min="1" max="1" width="12.85546875" style="29" bestFit="1" customWidth="1"/>
    <col min="2" max="2" width="31.7109375" style="47" customWidth="1"/>
    <col min="3" max="11" width="8" style="47" customWidth="1"/>
    <col min="12" max="12" width="28.7109375" style="47" customWidth="1"/>
    <col min="13" max="13" width="11.85546875" style="29" customWidth="1"/>
    <col min="14" max="257" width="9.140625" style="29"/>
    <col min="258" max="258" width="42.7109375" style="29" customWidth="1"/>
    <col min="259" max="259" width="7.7109375" style="29" customWidth="1"/>
    <col min="260" max="260" width="8.42578125" style="29" customWidth="1"/>
    <col min="261" max="262" width="7.7109375" style="29" customWidth="1"/>
    <col min="263" max="263" width="8.42578125" style="29" customWidth="1"/>
    <col min="264" max="265" width="7.7109375" style="29" customWidth="1"/>
    <col min="266" max="266" width="8.42578125" style="29" customWidth="1"/>
    <col min="267" max="267" width="7.7109375" style="29" customWidth="1"/>
    <col min="268" max="268" width="40.7109375" style="29" customWidth="1"/>
    <col min="269" max="513" width="9.140625" style="29"/>
    <col min="514" max="514" width="42.7109375" style="29" customWidth="1"/>
    <col min="515" max="515" width="7.7109375" style="29" customWidth="1"/>
    <col min="516" max="516" width="8.42578125" style="29" customWidth="1"/>
    <col min="517" max="518" width="7.7109375" style="29" customWidth="1"/>
    <col min="519" max="519" width="8.42578125" style="29" customWidth="1"/>
    <col min="520" max="521" width="7.7109375" style="29" customWidth="1"/>
    <col min="522" max="522" width="8.42578125" style="29" customWidth="1"/>
    <col min="523" max="523" width="7.7109375" style="29" customWidth="1"/>
    <col min="524" max="524" width="40.7109375" style="29" customWidth="1"/>
    <col min="525" max="769" width="9.140625" style="29"/>
    <col min="770" max="770" width="42.7109375" style="29" customWidth="1"/>
    <col min="771" max="771" width="7.7109375" style="29" customWidth="1"/>
    <col min="772" max="772" width="8.42578125" style="29" customWidth="1"/>
    <col min="773" max="774" width="7.7109375" style="29" customWidth="1"/>
    <col min="775" max="775" width="8.42578125" style="29" customWidth="1"/>
    <col min="776" max="777" width="7.7109375" style="29" customWidth="1"/>
    <col min="778" max="778" width="8.42578125" style="29" customWidth="1"/>
    <col min="779" max="779" width="7.7109375" style="29" customWidth="1"/>
    <col min="780" max="780" width="40.7109375" style="29" customWidth="1"/>
    <col min="781" max="1025" width="9.140625" style="29"/>
    <col min="1026" max="1026" width="42.7109375" style="29" customWidth="1"/>
    <col min="1027" max="1027" width="7.7109375" style="29" customWidth="1"/>
    <col min="1028" max="1028" width="8.42578125" style="29" customWidth="1"/>
    <col min="1029" max="1030" width="7.7109375" style="29" customWidth="1"/>
    <col min="1031" max="1031" width="8.42578125" style="29" customWidth="1"/>
    <col min="1032" max="1033" width="7.7109375" style="29" customWidth="1"/>
    <col min="1034" max="1034" width="8.42578125" style="29" customWidth="1"/>
    <col min="1035" max="1035" width="7.7109375" style="29" customWidth="1"/>
    <col min="1036" max="1036" width="40.7109375" style="29" customWidth="1"/>
    <col min="1037" max="1281" width="9.140625" style="29"/>
    <col min="1282" max="1282" width="42.7109375" style="29" customWidth="1"/>
    <col min="1283" max="1283" width="7.7109375" style="29" customWidth="1"/>
    <col min="1284" max="1284" width="8.42578125" style="29" customWidth="1"/>
    <col min="1285" max="1286" width="7.7109375" style="29" customWidth="1"/>
    <col min="1287" max="1287" width="8.42578125" style="29" customWidth="1"/>
    <col min="1288" max="1289" width="7.7109375" style="29" customWidth="1"/>
    <col min="1290" max="1290" width="8.42578125" style="29" customWidth="1"/>
    <col min="1291" max="1291" width="7.7109375" style="29" customWidth="1"/>
    <col min="1292" max="1292" width="40.7109375" style="29" customWidth="1"/>
    <col min="1293" max="1537" width="9.140625" style="29"/>
    <col min="1538" max="1538" width="42.7109375" style="29" customWidth="1"/>
    <col min="1539" max="1539" width="7.7109375" style="29" customWidth="1"/>
    <col min="1540" max="1540" width="8.42578125" style="29" customWidth="1"/>
    <col min="1541" max="1542" width="7.7109375" style="29" customWidth="1"/>
    <col min="1543" max="1543" width="8.42578125" style="29" customWidth="1"/>
    <col min="1544" max="1545" width="7.7109375" style="29" customWidth="1"/>
    <col min="1546" max="1546" width="8.42578125" style="29" customWidth="1"/>
    <col min="1547" max="1547" width="7.7109375" style="29" customWidth="1"/>
    <col min="1548" max="1548" width="40.7109375" style="29" customWidth="1"/>
    <col min="1549" max="1793" width="9.140625" style="29"/>
    <col min="1794" max="1794" width="42.7109375" style="29" customWidth="1"/>
    <col min="1795" max="1795" width="7.7109375" style="29" customWidth="1"/>
    <col min="1796" max="1796" width="8.42578125" style="29" customWidth="1"/>
    <col min="1797" max="1798" width="7.7109375" style="29" customWidth="1"/>
    <col min="1799" max="1799" width="8.42578125" style="29" customWidth="1"/>
    <col min="1800" max="1801" width="7.7109375" style="29" customWidth="1"/>
    <col min="1802" max="1802" width="8.42578125" style="29" customWidth="1"/>
    <col min="1803" max="1803" width="7.7109375" style="29" customWidth="1"/>
    <col min="1804" max="1804" width="40.7109375" style="29" customWidth="1"/>
    <col min="1805" max="2049" width="9.140625" style="29"/>
    <col min="2050" max="2050" width="42.7109375" style="29" customWidth="1"/>
    <col min="2051" max="2051" width="7.7109375" style="29" customWidth="1"/>
    <col min="2052" max="2052" width="8.42578125" style="29" customWidth="1"/>
    <col min="2053" max="2054" width="7.7109375" style="29" customWidth="1"/>
    <col min="2055" max="2055" width="8.42578125" style="29" customWidth="1"/>
    <col min="2056" max="2057" width="7.7109375" style="29" customWidth="1"/>
    <col min="2058" max="2058" width="8.42578125" style="29" customWidth="1"/>
    <col min="2059" max="2059" width="7.7109375" style="29" customWidth="1"/>
    <col min="2060" max="2060" width="40.7109375" style="29" customWidth="1"/>
    <col min="2061" max="2305" width="9.140625" style="29"/>
    <col min="2306" max="2306" width="42.7109375" style="29" customWidth="1"/>
    <col min="2307" max="2307" width="7.7109375" style="29" customWidth="1"/>
    <col min="2308" max="2308" width="8.42578125" style="29" customWidth="1"/>
    <col min="2309" max="2310" width="7.7109375" style="29" customWidth="1"/>
    <col min="2311" max="2311" width="8.42578125" style="29" customWidth="1"/>
    <col min="2312" max="2313" width="7.7109375" style="29" customWidth="1"/>
    <col min="2314" max="2314" width="8.42578125" style="29" customWidth="1"/>
    <col min="2315" max="2315" width="7.7109375" style="29" customWidth="1"/>
    <col min="2316" max="2316" width="40.7109375" style="29" customWidth="1"/>
    <col min="2317" max="2561" width="9.140625" style="29"/>
    <col min="2562" max="2562" width="42.7109375" style="29" customWidth="1"/>
    <col min="2563" max="2563" width="7.7109375" style="29" customWidth="1"/>
    <col min="2564" max="2564" width="8.42578125" style="29" customWidth="1"/>
    <col min="2565" max="2566" width="7.7109375" style="29" customWidth="1"/>
    <col min="2567" max="2567" width="8.42578125" style="29" customWidth="1"/>
    <col min="2568" max="2569" width="7.7109375" style="29" customWidth="1"/>
    <col min="2570" max="2570" width="8.42578125" style="29" customWidth="1"/>
    <col min="2571" max="2571" width="7.7109375" style="29" customWidth="1"/>
    <col min="2572" max="2572" width="40.7109375" style="29" customWidth="1"/>
    <col min="2573" max="2817" width="9.140625" style="29"/>
    <col min="2818" max="2818" width="42.7109375" style="29" customWidth="1"/>
    <col min="2819" max="2819" width="7.7109375" style="29" customWidth="1"/>
    <col min="2820" max="2820" width="8.42578125" style="29" customWidth="1"/>
    <col min="2821" max="2822" width="7.7109375" style="29" customWidth="1"/>
    <col min="2823" max="2823" width="8.42578125" style="29" customWidth="1"/>
    <col min="2824" max="2825" width="7.7109375" style="29" customWidth="1"/>
    <col min="2826" max="2826" width="8.42578125" style="29" customWidth="1"/>
    <col min="2827" max="2827" width="7.7109375" style="29" customWidth="1"/>
    <col min="2828" max="2828" width="40.7109375" style="29" customWidth="1"/>
    <col min="2829" max="3073" width="9.140625" style="29"/>
    <col min="3074" max="3074" width="42.7109375" style="29" customWidth="1"/>
    <col min="3075" max="3075" width="7.7109375" style="29" customWidth="1"/>
    <col min="3076" max="3076" width="8.42578125" style="29" customWidth="1"/>
    <col min="3077" max="3078" width="7.7109375" style="29" customWidth="1"/>
    <col min="3079" max="3079" width="8.42578125" style="29" customWidth="1"/>
    <col min="3080" max="3081" width="7.7109375" style="29" customWidth="1"/>
    <col min="3082" max="3082" width="8.42578125" style="29" customWidth="1"/>
    <col min="3083" max="3083" width="7.7109375" style="29" customWidth="1"/>
    <col min="3084" max="3084" width="40.7109375" style="29" customWidth="1"/>
    <col min="3085" max="3329" width="9.140625" style="29"/>
    <col min="3330" max="3330" width="42.7109375" style="29" customWidth="1"/>
    <col min="3331" max="3331" width="7.7109375" style="29" customWidth="1"/>
    <col min="3332" max="3332" width="8.42578125" style="29" customWidth="1"/>
    <col min="3333" max="3334" width="7.7109375" style="29" customWidth="1"/>
    <col min="3335" max="3335" width="8.42578125" style="29" customWidth="1"/>
    <col min="3336" max="3337" width="7.7109375" style="29" customWidth="1"/>
    <col min="3338" max="3338" width="8.42578125" style="29" customWidth="1"/>
    <col min="3339" max="3339" width="7.7109375" style="29" customWidth="1"/>
    <col min="3340" max="3340" width="40.7109375" style="29" customWidth="1"/>
    <col min="3341" max="3585" width="9.140625" style="29"/>
    <col min="3586" max="3586" width="42.7109375" style="29" customWidth="1"/>
    <col min="3587" max="3587" width="7.7109375" style="29" customWidth="1"/>
    <col min="3588" max="3588" width="8.42578125" style="29" customWidth="1"/>
    <col min="3589" max="3590" width="7.7109375" style="29" customWidth="1"/>
    <col min="3591" max="3591" width="8.42578125" style="29" customWidth="1"/>
    <col min="3592" max="3593" width="7.7109375" style="29" customWidth="1"/>
    <col min="3594" max="3594" width="8.42578125" style="29" customWidth="1"/>
    <col min="3595" max="3595" width="7.7109375" style="29" customWidth="1"/>
    <col min="3596" max="3596" width="40.7109375" style="29" customWidth="1"/>
    <col min="3597" max="3841" width="9.140625" style="29"/>
    <col min="3842" max="3842" width="42.7109375" style="29" customWidth="1"/>
    <col min="3843" max="3843" width="7.7109375" style="29" customWidth="1"/>
    <col min="3844" max="3844" width="8.42578125" style="29" customWidth="1"/>
    <col min="3845" max="3846" width="7.7109375" style="29" customWidth="1"/>
    <col min="3847" max="3847" width="8.42578125" style="29" customWidth="1"/>
    <col min="3848" max="3849" width="7.7109375" style="29" customWidth="1"/>
    <col min="3850" max="3850" width="8.42578125" style="29" customWidth="1"/>
    <col min="3851" max="3851" width="7.7109375" style="29" customWidth="1"/>
    <col min="3852" max="3852" width="40.7109375" style="29" customWidth="1"/>
    <col min="3853" max="4097" width="9.140625" style="29"/>
    <col min="4098" max="4098" width="42.7109375" style="29" customWidth="1"/>
    <col min="4099" max="4099" width="7.7109375" style="29" customWidth="1"/>
    <col min="4100" max="4100" width="8.42578125" style="29" customWidth="1"/>
    <col min="4101" max="4102" width="7.7109375" style="29" customWidth="1"/>
    <col min="4103" max="4103" width="8.42578125" style="29" customWidth="1"/>
    <col min="4104" max="4105" width="7.7109375" style="29" customWidth="1"/>
    <col min="4106" max="4106" width="8.42578125" style="29" customWidth="1"/>
    <col min="4107" max="4107" width="7.7109375" style="29" customWidth="1"/>
    <col min="4108" max="4108" width="40.7109375" style="29" customWidth="1"/>
    <col min="4109" max="4353" width="9.140625" style="29"/>
    <col min="4354" max="4354" width="42.7109375" style="29" customWidth="1"/>
    <col min="4355" max="4355" width="7.7109375" style="29" customWidth="1"/>
    <col min="4356" max="4356" width="8.42578125" style="29" customWidth="1"/>
    <col min="4357" max="4358" width="7.7109375" style="29" customWidth="1"/>
    <col min="4359" max="4359" width="8.42578125" style="29" customWidth="1"/>
    <col min="4360" max="4361" width="7.7109375" style="29" customWidth="1"/>
    <col min="4362" max="4362" width="8.42578125" style="29" customWidth="1"/>
    <col min="4363" max="4363" width="7.7109375" style="29" customWidth="1"/>
    <col min="4364" max="4364" width="40.7109375" style="29" customWidth="1"/>
    <col min="4365" max="4609" width="9.140625" style="29"/>
    <col min="4610" max="4610" width="42.7109375" style="29" customWidth="1"/>
    <col min="4611" max="4611" width="7.7109375" style="29" customWidth="1"/>
    <col min="4612" max="4612" width="8.42578125" style="29" customWidth="1"/>
    <col min="4613" max="4614" width="7.7109375" style="29" customWidth="1"/>
    <col min="4615" max="4615" width="8.42578125" style="29" customWidth="1"/>
    <col min="4616" max="4617" width="7.7109375" style="29" customWidth="1"/>
    <col min="4618" max="4618" width="8.42578125" style="29" customWidth="1"/>
    <col min="4619" max="4619" width="7.7109375" style="29" customWidth="1"/>
    <col min="4620" max="4620" width="40.7109375" style="29" customWidth="1"/>
    <col min="4621" max="4865" width="9.140625" style="29"/>
    <col min="4866" max="4866" width="42.7109375" style="29" customWidth="1"/>
    <col min="4867" max="4867" width="7.7109375" style="29" customWidth="1"/>
    <col min="4868" max="4868" width="8.42578125" style="29" customWidth="1"/>
    <col min="4869" max="4870" width="7.7109375" style="29" customWidth="1"/>
    <col min="4871" max="4871" width="8.42578125" style="29" customWidth="1"/>
    <col min="4872" max="4873" width="7.7109375" style="29" customWidth="1"/>
    <col min="4874" max="4874" width="8.42578125" style="29" customWidth="1"/>
    <col min="4875" max="4875" width="7.7109375" style="29" customWidth="1"/>
    <col min="4876" max="4876" width="40.7109375" style="29" customWidth="1"/>
    <col min="4877" max="5121" width="9.140625" style="29"/>
    <col min="5122" max="5122" width="42.7109375" style="29" customWidth="1"/>
    <col min="5123" max="5123" width="7.7109375" style="29" customWidth="1"/>
    <col min="5124" max="5124" width="8.42578125" style="29" customWidth="1"/>
    <col min="5125" max="5126" width="7.7109375" style="29" customWidth="1"/>
    <col min="5127" max="5127" width="8.42578125" style="29" customWidth="1"/>
    <col min="5128" max="5129" width="7.7109375" style="29" customWidth="1"/>
    <col min="5130" max="5130" width="8.42578125" style="29" customWidth="1"/>
    <col min="5131" max="5131" width="7.7109375" style="29" customWidth="1"/>
    <col min="5132" max="5132" width="40.7109375" style="29" customWidth="1"/>
    <col min="5133" max="5377" width="9.140625" style="29"/>
    <col min="5378" max="5378" width="42.7109375" style="29" customWidth="1"/>
    <col min="5379" max="5379" width="7.7109375" style="29" customWidth="1"/>
    <col min="5380" max="5380" width="8.42578125" style="29" customWidth="1"/>
    <col min="5381" max="5382" width="7.7109375" style="29" customWidth="1"/>
    <col min="5383" max="5383" width="8.42578125" style="29" customWidth="1"/>
    <col min="5384" max="5385" width="7.7109375" style="29" customWidth="1"/>
    <col min="5386" max="5386" width="8.42578125" style="29" customWidth="1"/>
    <col min="5387" max="5387" width="7.7109375" style="29" customWidth="1"/>
    <col min="5388" max="5388" width="40.7109375" style="29" customWidth="1"/>
    <col min="5389" max="5633" width="9.140625" style="29"/>
    <col min="5634" max="5634" width="42.7109375" style="29" customWidth="1"/>
    <col min="5635" max="5635" width="7.7109375" style="29" customWidth="1"/>
    <col min="5636" max="5636" width="8.42578125" style="29" customWidth="1"/>
    <col min="5637" max="5638" width="7.7109375" style="29" customWidth="1"/>
    <col min="5639" max="5639" width="8.42578125" style="29" customWidth="1"/>
    <col min="5640" max="5641" width="7.7109375" style="29" customWidth="1"/>
    <col min="5642" max="5642" width="8.42578125" style="29" customWidth="1"/>
    <col min="5643" max="5643" width="7.7109375" style="29" customWidth="1"/>
    <col min="5644" max="5644" width="40.7109375" style="29" customWidth="1"/>
    <col min="5645" max="5889" width="9.140625" style="29"/>
    <col min="5890" max="5890" width="42.7109375" style="29" customWidth="1"/>
    <col min="5891" max="5891" width="7.7109375" style="29" customWidth="1"/>
    <col min="5892" max="5892" width="8.42578125" style="29" customWidth="1"/>
    <col min="5893" max="5894" width="7.7109375" style="29" customWidth="1"/>
    <col min="5895" max="5895" width="8.42578125" style="29" customWidth="1"/>
    <col min="5896" max="5897" width="7.7109375" style="29" customWidth="1"/>
    <col min="5898" max="5898" width="8.42578125" style="29" customWidth="1"/>
    <col min="5899" max="5899" width="7.7109375" style="29" customWidth="1"/>
    <col min="5900" max="5900" width="40.7109375" style="29" customWidth="1"/>
    <col min="5901" max="6145" width="9.140625" style="29"/>
    <col min="6146" max="6146" width="42.7109375" style="29" customWidth="1"/>
    <col min="6147" max="6147" width="7.7109375" style="29" customWidth="1"/>
    <col min="6148" max="6148" width="8.42578125" style="29" customWidth="1"/>
    <col min="6149" max="6150" width="7.7109375" style="29" customWidth="1"/>
    <col min="6151" max="6151" width="8.42578125" style="29" customWidth="1"/>
    <col min="6152" max="6153" width="7.7109375" style="29" customWidth="1"/>
    <col min="6154" max="6154" width="8.42578125" style="29" customWidth="1"/>
    <col min="6155" max="6155" width="7.7109375" style="29" customWidth="1"/>
    <col min="6156" max="6156" width="40.7109375" style="29" customWidth="1"/>
    <col min="6157" max="6401" width="9.140625" style="29"/>
    <col min="6402" max="6402" width="42.7109375" style="29" customWidth="1"/>
    <col min="6403" max="6403" width="7.7109375" style="29" customWidth="1"/>
    <col min="6404" max="6404" width="8.42578125" style="29" customWidth="1"/>
    <col min="6405" max="6406" width="7.7109375" style="29" customWidth="1"/>
    <col min="6407" max="6407" width="8.42578125" style="29" customWidth="1"/>
    <col min="6408" max="6409" width="7.7109375" style="29" customWidth="1"/>
    <col min="6410" max="6410" width="8.42578125" style="29" customWidth="1"/>
    <col min="6411" max="6411" width="7.7109375" style="29" customWidth="1"/>
    <col min="6412" max="6412" width="40.7109375" style="29" customWidth="1"/>
    <col min="6413" max="6657" width="9.140625" style="29"/>
    <col min="6658" max="6658" width="42.7109375" style="29" customWidth="1"/>
    <col min="6659" max="6659" width="7.7109375" style="29" customWidth="1"/>
    <col min="6660" max="6660" width="8.42578125" style="29" customWidth="1"/>
    <col min="6661" max="6662" width="7.7109375" style="29" customWidth="1"/>
    <col min="6663" max="6663" width="8.42578125" style="29" customWidth="1"/>
    <col min="6664" max="6665" width="7.7109375" style="29" customWidth="1"/>
    <col min="6666" max="6666" width="8.42578125" style="29" customWidth="1"/>
    <col min="6667" max="6667" width="7.7109375" style="29" customWidth="1"/>
    <col min="6668" max="6668" width="40.7109375" style="29" customWidth="1"/>
    <col min="6669" max="6913" width="9.140625" style="29"/>
    <col min="6914" max="6914" width="42.7109375" style="29" customWidth="1"/>
    <col min="6915" max="6915" width="7.7109375" style="29" customWidth="1"/>
    <col min="6916" max="6916" width="8.42578125" style="29" customWidth="1"/>
    <col min="6917" max="6918" width="7.7109375" style="29" customWidth="1"/>
    <col min="6919" max="6919" width="8.42578125" style="29" customWidth="1"/>
    <col min="6920" max="6921" width="7.7109375" style="29" customWidth="1"/>
    <col min="6922" max="6922" width="8.42578125" style="29" customWidth="1"/>
    <col min="6923" max="6923" width="7.7109375" style="29" customWidth="1"/>
    <col min="6924" max="6924" width="40.7109375" style="29" customWidth="1"/>
    <col min="6925" max="7169" width="9.140625" style="29"/>
    <col min="7170" max="7170" width="42.7109375" style="29" customWidth="1"/>
    <col min="7171" max="7171" width="7.7109375" style="29" customWidth="1"/>
    <col min="7172" max="7172" width="8.42578125" style="29" customWidth="1"/>
    <col min="7173" max="7174" width="7.7109375" style="29" customWidth="1"/>
    <col min="7175" max="7175" width="8.42578125" style="29" customWidth="1"/>
    <col min="7176" max="7177" width="7.7109375" style="29" customWidth="1"/>
    <col min="7178" max="7178" width="8.42578125" style="29" customWidth="1"/>
    <col min="7179" max="7179" width="7.7109375" style="29" customWidth="1"/>
    <col min="7180" max="7180" width="40.7109375" style="29" customWidth="1"/>
    <col min="7181" max="7425" width="9.140625" style="29"/>
    <col min="7426" max="7426" width="42.7109375" style="29" customWidth="1"/>
    <col min="7427" max="7427" width="7.7109375" style="29" customWidth="1"/>
    <col min="7428" max="7428" width="8.42578125" style="29" customWidth="1"/>
    <col min="7429" max="7430" width="7.7109375" style="29" customWidth="1"/>
    <col min="7431" max="7431" width="8.42578125" style="29" customWidth="1"/>
    <col min="7432" max="7433" width="7.7109375" style="29" customWidth="1"/>
    <col min="7434" max="7434" width="8.42578125" style="29" customWidth="1"/>
    <col min="7435" max="7435" width="7.7109375" style="29" customWidth="1"/>
    <col min="7436" max="7436" width="40.7109375" style="29" customWidth="1"/>
    <col min="7437" max="7681" width="9.140625" style="29"/>
    <col min="7682" max="7682" width="42.7109375" style="29" customWidth="1"/>
    <col min="7683" max="7683" width="7.7109375" style="29" customWidth="1"/>
    <col min="7684" max="7684" width="8.42578125" style="29" customWidth="1"/>
    <col min="7685" max="7686" width="7.7109375" style="29" customWidth="1"/>
    <col min="7687" max="7687" width="8.42578125" style="29" customWidth="1"/>
    <col min="7688" max="7689" width="7.7109375" style="29" customWidth="1"/>
    <col min="7690" max="7690" width="8.42578125" style="29" customWidth="1"/>
    <col min="7691" max="7691" width="7.7109375" style="29" customWidth="1"/>
    <col min="7692" max="7692" width="40.7109375" style="29" customWidth="1"/>
    <col min="7693" max="7937" width="9.140625" style="29"/>
    <col min="7938" max="7938" width="42.7109375" style="29" customWidth="1"/>
    <col min="7939" max="7939" width="7.7109375" style="29" customWidth="1"/>
    <col min="7940" max="7940" width="8.42578125" style="29" customWidth="1"/>
    <col min="7941" max="7942" width="7.7109375" style="29" customWidth="1"/>
    <col min="7943" max="7943" width="8.42578125" style="29" customWidth="1"/>
    <col min="7944" max="7945" width="7.7109375" style="29" customWidth="1"/>
    <col min="7946" max="7946" width="8.42578125" style="29" customWidth="1"/>
    <col min="7947" max="7947" width="7.7109375" style="29" customWidth="1"/>
    <col min="7948" max="7948" width="40.7109375" style="29" customWidth="1"/>
    <col min="7949" max="8193" width="9.140625" style="29"/>
    <col min="8194" max="8194" width="42.7109375" style="29" customWidth="1"/>
    <col min="8195" max="8195" width="7.7109375" style="29" customWidth="1"/>
    <col min="8196" max="8196" width="8.42578125" style="29" customWidth="1"/>
    <col min="8197" max="8198" width="7.7109375" style="29" customWidth="1"/>
    <col min="8199" max="8199" width="8.42578125" style="29" customWidth="1"/>
    <col min="8200" max="8201" width="7.7109375" style="29" customWidth="1"/>
    <col min="8202" max="8202" width="8.42578125" style="29" customWidth="1"/>
    <col min="8203" max="8203" width="7.7109375" style="29" customWidth="1"/>
    <col min="8204" max="8204" width="40.7109375" style="29" customWidth="1"/>
    <col min="8205" max="8449" width="9.140625" style="29"/>
    <col min="8450" max="8450" width="42.7109375" style="29" customWidth="1"/>
    <col min="8451" max="8451" width="7.7109375" style="29" customWidth="1"/>
    <col min="8452" max="8452" width="8.42578125" style="29" customWidth="1"/>
    <col min="8453" max="8454" width="7.7109375" style="29" customWidth="1"/>
    <col min="8455" max="8455" width="8.42578125" style="29" customWidth="1"/>
    <col min="8456" max="8457" width="7.7109375" style="29" customWidth="1"/>
    <col min="8458" max="8458" width="8.42578125" style="29" customWidth="1"/>
    <col min="8459" max="8459" width="7.7109375" style="29" customWidth="1"/>
    <col min="8460" max="8460" width="40.7109375" style="29" customWidth="1"/>
    <col min="8461" max="8705" width="9.140625" style="29"/>
    <col min="8706" max="8706" width="42.7109375" style="29" customWidth="1"/>
    <col min="8707" max="8707" width="7.7109375" style="29" customWidth="1"/>
    <col min="8708" max="8708" width="8.42578125" style="29" customWidth="1"/>
    <col min="8709" max="8710" width="7.7109375" style="29" customWidth="1"/>
    <col min="8711" max="8711" width="8.42578125" style="29" customWidth="1"/>
    <col min="8712" max="8713" width="7.7109375" style="29" customWidth="1"/>
    <col min="8714" max="8714" width="8.42578125" style="29" customWidth="1"/>
    <col min="8715" max="8715" width="7.7109375" style="29" customWidth="1"/>
    <col min="8716" max="8716" width="40.7109375" style="29" customWidth="1"/>
    <col min="8717" max="8961" width="9.140625" style="29"/>
    <col min="8962" max="8962" width="42.7109375" style="29" customWidth="1"/>
    <col min="8963" max="8963" width="7.7109375" style="29" customWidth="1"/>
    <col min="8964" max="8964" width="8.42578125" style="29" customWidth="1"/>
    <col min="8965" max="8966" width="7.7109375" style="29" customWidth="1"/>
    <col min="8967" max="8967" width="8.42578125" style="29" customWidth="1"/>
    <col min="8968" max="8969" width="7.7109375" style="29" customWidth="1"/>
    <col min="8970" max="8970" width="8.42578125" style="29" customWidth="1"/>
    <col min="8971" max="8971" width="7.7109375" style="29" customWidth="1"/>
    <col min="8972" max="8972" width="40.7109375" style="29" customWidth="1"/>
    <col min="8973" max="9217" width="9.140625" style="29"/>
    <col min="9218" max="9218" width="42.7109375" style="29" customWidth="1"/>
    <col min="9219" max="9219" width="7.7109375" style="29" customWidth="1"/>
    <col min="9220" max="9220" width="8.42578125" style="29" customWidth="1"/>
    <col min="9221" max="9222" width="7.7109375" style="29" customWidth="1"/>
    <col min="9223" max="9223" width="8.42578125" style="29" customWidth="1"/>
    <col min="9224" max="9225" width="7.7109375" style="29" customWidth="1"/>
    <col min="9226" max="9226" width="8.42578125" style="29" customWidth="1"/>
    <col min="9227" max="9227" width="7.7109375" style="29" customWidth="1"/>
    <col min="9228" max="9228" width="40.7109375" style="29" customWidth="1"/>
    <col min="9229" max="9473" width="9.140625" style="29"/>
    <col min="9474" max="9474" width="42.7109375" style="29" customWidth="1"/>
    <col min="9475" max="9475" width="7.7109375" style="29" customWidth="1"/>
    <col min="9476" max="9476" width="8.42578125" style="29" customWidth="1"/>
    <col min="9477" max="9478" width="7.7109375" style="29" customWidth="1"/>
    <col min="9479" max="9479" width="8.42578125" style="29" customWidth="1"/>
    <col min="9480" max="9481" width="7.7109375" style="29" customWidth="1"/>
    <col min="9482" max="9482" width="8.42578125" style="29" customWidth="1"/>
    <col min="9483" max="9483" width="7.7109375" style="29" customWidth="1"/>
    <col min="9484" max="9484" width="40.7109375" style="29" customWidth="1"/>
    <col min="9485" max="9729" width="9.140625" style="29"/>
    <col min="9730" max="9730" width="42.7109375" style="29" customWidth="1"/>
    <col min="9731" max="9731" width="7.7109375" style="29" customWidth="1"/>
    <col min="9732" max="9732" width="8.42578125" style="29" customWidth="1"/>
    <col min="9733" max="9734" width="7.7109375" style="29" customWidth="1"/>
    <col min="9735" max="9735" width="8.42578125" style="29" customWidth="1"/>
    <col min="9736" max="9737" width="7.7109375" style="29" customWidth="1"/>
    <col min="9738" max="9738" width="8.42578125" style="29" customWidth="1"/>
    <col min="9739" max="9739" width="7.7109375" style="29" customWidth="1"/>
    <col min="9740" max="9740" width="40.7109375" style="29" customWidth="1"/>
    <col min="9741" max="9985" width="9.140625" style="29"/>
    <col min="9986" max="9986" width="42.7109375" style="29" customWidth="1"/>
    <col min="9987" max="9987" width="7.7109375" style="29" customWidth="1"/>
    <col min="9988" max="9988" width="8.42578125" style="29" customWidth="1"/>
    <col min="9989" max="9990" width="7.7109375" style="29" customWidth="1"/>
    <col min="9991" max="9991" width="8.42578125" style="29" customWidth="1"/>
    <col min="9992" max="9993" width="7.7109375" style="29" customWidth="1"/>
    <col min="9994" max="9994" width="8.42578125" style="29" customWidth="1"/>
    <col min="9995" max="9995" width="7.7109375" style="29" customWidth="1"/>
    <col min="9996" max="9996" width="40.7109375" style="29" customWidth="1"/>
    <col min="9997" max="10241" width="9.140625" style="29"/>
    <col min="10242" max="10242" width="42.7109375" style="29" customWidth="1"/>
    <col min="10243" max="10243" width="7.7109375" style="29" customWidth="1"/>
    <col min="10244" max="10244" width="8.42578125" style="29" customWidth="1"/>
    <col min="10245" max="10246" width="7.7109375" style="29" customWidth="1"/>
    <col min="10247" max="10247" width="8.42578125" style="29" customWidth="1"/>
    <col min="10248" max="10249" width="7.7109375" style="29" customWidth="1"/>
    <col min="10250" max="10250" width="8.42578125" style="29" customWidth="1"/>
    <col min="10251" max="10251" width="7.7109375" style="29" customWidth="1"/>
    <col min="10252" max="10252" width="40.7109375" style="29" customWidth="1"/>
    <col min="10253" max="10497" width="9.140625" style="29"/>
    <col min="10498" max="10498" width="42.7109375" style="29" customWidth="1"/>
    <col min="10499" max="10499" width="7.7109375" style="29" customWidth="1"/>
    <col min="10500" max="10500" width="8.42578125" style="29" customWidth="1"/>
    <col min="10501" max="10502" width="7.7109375" style="29" customWidth="1"/>
    <col min="10503" max="10503" width="8.42578125" style="29" customWidth="1"/>
    <col min="10504" max="10505" width="7.7109375" style="29" customWidth="1"/>
    <col min="10506" max="10506" width="8.42578125" style="29" customWidth="1"/>
    <col min="10507" max="10507" width="7.7109375" style="29" customWidth="1"/>
    <col min="10508" max="10508" width="40.7109375" style="29" customWidth="1"/>
    <col min="10509" max="10753" width="9.140625" style="29"/>
    <col min="10754" max="10754" width="42.7109375" style="29" customWidth="1"/>
    <col min="10755" max="10755" width="7.7109375" style="29" customWidth="1"/>
    <col min="10756" max="10756" width="8.42578125" style="29" customWidth="1"/>
    <col min="10757" max="10758" width="7.7109375" style="29" customWidth="1"/>
    <col min="10759" max="10759" width="8.42578125" style="29" customWidth="1"/>
    <col min="10760" max="10761" width="7.7109375" style="29" customWidth="1"/>
    <col min="10762" max="10762" width="8.42578125" style="29" customWidth="1"/>
    <col min="10763" max="10763" width="7.7109375" style="29" customWidth="1"/>
    <col min="10764" max="10764" width="40.7109375" style="29" customWidth="1"/>
    <col min="10765" max="11009" width="9.140625" style="29"/>
    <col min="11010" max="11010" width="42.7109375" style="29" customWidth="1"/>
    <col min="11011" max="11011" width="7.7109375" style="29" customWidth="1"/>
    <col min="11012" max="11012" width="8.42578125" style="29" customWidth="1"/>
    <col min="11013" max="11014" width="7.7109375" style="29" customWidth="1"/>
    <col min="11015" max="11015" width="8.42578125" style="29" customWidth="1"/>
    <col min="11016" max="11017" width="7.7109375" style="29" customWidth="1"/>
    <col min="11018" max="11018" width="8.42578125" style="29" customWidth="1"/>
    <col min="11019" max="11019" width="7.7109375" style="29" customWidth="1"/>
    <col min="11020" max="11020" width="40.7109375" style="29" customWidth="1"/>
    <col min="11021" max="11265" width="9.140625" style="29"/>
    <col min="11266" max="11266" width="42.7109375" style="29" customWidth="1"/>
    <col min="11267" max="11267" width="7.7109375" style="29" customWidth="1"/>
    <col min="11268" max="11268" width="8.42578125" style="29" customWidth="1"/>
    <col min="11269" max="11270" width="7.7109375" style="29" customWidth="1"/>
    <col min="11271" max="11271" width="8.42578125" style="29" customWidth="1"/>
    <col min="11272" max="11273" width="7.7109375" style="29" customWidth="1"/>
    <col min="11274" max="11274" width="8.42578125" style="29" customWidth="1"/>
    <col min="11275" max="11275" width="7.7109375" style="29" customWidth="1"/>
    <col min="11276" max="11276" width="40.7109375" style="29" customWidth="1"/>
    <col min="11277" max="11521" width="9.140625" style="29"/>
    <col min="11522" max="11522" width="42.7109375" style="29" customWidth="1"/>
    <col min="11523" max="11523" width="7.7109375" style="29" customWidth="1"/>
    <col min="11524" max="11524" width="8.42578125" style="29" customWidth="1"/>
    <col min="11525" max="11526" width="7.7109375" style="29" customWidth="1"/>
    <col min="11527" max="11527" width="8.42578125" style="29" customWidth="1"/>
    <col min="11528" max="11529" width="7.7109375" style="29" customWidth="1"/>
    <col min="11530" max="11530" width="8.42578125" style="29" customWidth="1"/>
    <col min="11531" max="11531" width="7.7109375" style="29" customWidth="1"/>
    <col min="11532" max="11532" width="40.7109375" style="29" customWidth="1"/>
    <col min="11533" max="11777" width="9.140625" style="29"/>
    <col min="11778" max="11778" width="42.7109375" style="29" customWidth="1"/>
    <col min="11779" max="11779" width="7.7109375" style="29" customWidth="1"/>
    <col min="11780" max="11780" width="8.42578125" style="29" customWidth="1"/>
    <col min="11781" max="11782" width="7.7109375" style="29" customWidth="1"/>
    <col min="11783" max="11783" width="8.42578125" style="29" customWidth="1"/>
    <col min="11784" max="11785" width="7.7109375" style="29" customWidth="1"/>
    <col min="11786" max="11786" width="8.42578125" style="29" customWidth="1"/>
    <col min="11787" max="11787" width="7.7109375" style="29" customWidth="1"/>
    <col min="11788" max="11788" width="40.7109375" style="29" customWidth="1"/>
    <col min="11789" max="12033" width="9.140625" style="29"/>
    <col min="12034" max="12034" width="42.7109375" style="29" customWidth="1"/>
    <col min="12035" max="12035" width="7.7109375" style="29" customWidth="1"/>
    <col min="12036" max="12036" width="8.42578125" style="29" customWidth="1"/>
    <col min="12037" max="12038" width="7.7109375" style="29" customWidth="1"/>
    <col min="12039" max="12039" width="8.42578125" style="29" customWidth="1"/>
    <col min="12040" max="12041" width="7.7109375" style="29" customWidth="1"/>
    <col min="12042" max="12042" width="8.42578125" style="29" customWidth="1"/>
    <col min="12043" max="12043" width="7.7109375" style="29" customWidth="1"/>
    <col min="12044" max="12044" width="40.7109375" style="29" customWidth="1"/>
    <col min="12045" max="12289" width="9.140625" style="29"/>
    <col min="12290" max="12290" width="42.7109375" style="29" customWidth="1"/>
    <col min="12291" max="12291" width="7.7109375" style="29" customWidth="1"/>
    <col min="12292" max="12292" width="8.42578125" style="29" customWidth="1"/>
    <col min="12293" max="12294" width="7.7109375" style="29" customWidth="1"/>
    <col min="12295" max="12295" width="8.42578125" style="29" customWidth="1"/>
    <col min="12296" max="12297" width="7.7109375" style="29" customWidth="1"/>
    <col min="12298" max="12298" width="8.42578125" style="29" customWidth="1"/>
    <col min="12299" max="12299" width="7.7109375" style="29" customWidth="1"/>
    <col min="12300" max="12300" width="40.7109375" style="29" customWidth="1"/>
    <col min="12301" max="12545" width="9.140625" style="29"/>
    <col min="12546" max="12546" width="42.7109375" style="29" customWidth="1"/>
    <col min="12547" max="12547" width="7.7109375" style="29" customWidth="1"/>
    <col min="12548" max="12548" width="8.42578125" style="29" customWidth="1"/>
    <col min="12549" max="12550" width="7.7109375" style="29" customWidth="1"/>
    <col min="12551" max="12551" width="8.42578125" style="29" customWidth="1"/>
    <col min="12552" max="12553" width="7.7109375" style="29" customWidth="1"/>
    <col min="12554" max="12554" width="8.42578125" style="29" customWidth="1"/>
    <col min="12555" max="12555" width="7.7109375" style="29" customWidth="1"/>
    <col min="12556" max="12556" width="40.7109375" style="29" customWidth="1"/>
    <col min="12557" max="12801" width="9.140625" style="29"/>
    <col min="12802" max="12802" width="42.7109375" style="29" customWidth="1"/>
    <col min="12803" max="12803" width="7.7109375" style="29" customWidth="1"/>
    <col min="12804" max="12804" width="8.42578125" style="29" customWidth="1"/>
    <col min="12805" max="12806" width="7.7109375" style="29" customWidth="1"/>
    <col min="12807" max="12807" width="8.42578125" style="29" customWidth="1"/>
    <col min="12808" max="12809" width="7.7109375" style="29" customWidth="1"/>
    <col min="12810" max="12810" width="8.42578125" style="29" customWidth="1"/>
    <col min="12811" max="12811" width="7.7109375" style="29" customWidth="1"/>
    <col min="12812" max="12812" width="40.7109375" style="29" customWidth="1"/>
    <col min="12813" max="13057" width="9.140625" style="29"/>
    <col min="13058" max="13058" width="42.7109375" style="29" customWidth="1"/>
    <col min="13059" max="13059" width="7.7109375" style="29" customWidth="1"/>
    <col min="13060" max="13060" width="8.42578125" style="29" customWidth="1"/>
    <col min="13061" max="13062" width="7.7109375" style="29" customWidth="1"/>
    <col min="13063" max="13063" width="8.42578125" style="29" customWidth="1"/>
    <col min="13064" max="13065" width="7.7109375" style="29" customWidth="1"/>
    <col min="13066" max="13066" width="8.42578125" style="29" customWidth="1"/>
    <col min="13067" max="13067" width="7.7109375" style="29" customWidth="1"/>
    <col min="13068" max="13068" width="40.7109375" style="29" customWidth="1"/>
    <col min="13069" max="13313" width="9.140625" style="29"/>
    <col min="13314" max="13314" width="42.7109375" style="29" customWidth="1"/>
    <col min="13315" max="13315" width="7.7109375" style="29" customWidth="1"/>
    <col min="13316" max="13316" width="8.42578125" style="29" customWidth="1"/>
    <col min="13317" max="13318" width="7.7109375" style="29" customWidth="1"/>
    <col min="13319" max="13319" width="8.42578125" style="29" customWidth="1"/>
    <col min="13320" max="13321" width="7.7109375" style="29" customWidth="1"/>
    <col min="13322" max="13322" width="8.42578125" style="29" customWidth="1"/>
    <col min="13323" max="13323" width="7.7109375" style="29" customWidth="1"/>
    <col min="13324" max="13324" width="40.7109375" style="29" customWidth="1"/>
    <col min="13325" max="13569" width="9.140625" style="29"/>
    <col min="13570" max="13570" width="42.7109375" style="29" customWidth="1"/>
    <col min="13571" max="13571" width="7.7109375" style="29" customWidth="1"/>
    <col min="13572" max="13572" width="8.42578125" style="29" customWidth="1"/>
    <col min="13573" max="13574" width="7.7109375" style="29" customWidth="1"/>
    <col min="13575" max="13575" width="8.42578125" style="29" customWidth="1"/>
    <col min="13576" max="13577" width="7.7109375" style="29" customWidth="1"/>
    <col min="13578" max="13578" width="8.42578125" style="29" customWidth="1"/>
    <col min="13579" max="13579" width="7.7109375" style="29" customWidth="1"/>
    <col min="13580" max="13580" width="40.7109375" style="29" customWidth="1"/>
    <col min="13581" max="13825" width="9.140625" style="29"/>
    <col min="13826" max="13826" width="42.7109375" style="29" customWidth="1"/>
    <col min="13827" max="13827" width="7.7109375" style="29" customWidth="1"/>
    <col min="13828" max="13828" width="8.42578125" style="29" customWidth="1"/>
    <col min="13829" max="13830" width="7.7109375" style="29" customWidth="1"/>
    <col min="13831" max="13831" width="8.42578125" style="29" customWidth="1"/>
    <col min="13832" max="13833" width="7.7109375" style="29" customWidth="1"/>
    <col min="13834" max="13834" width="8.42578125" style="29" customWidth="1"/>
    <col min="13835" max="13835" width="7.7109375" style="29" customWidth="1"/>
    <col min="13836" max="13836" width="40.7109375" style="29" customWidth="1"/>
    <col min="13837" max="14081" width="9.140625" style="29"/>
    <col min="14082" max="14082" width="42.7109375" style="29" customWidth="1"/>
    <col min="14083" max="14083" width="7.7109375" style="29" customWidth="1"/>
    <col min="14084" max="14084" width="8.42578125" style="29" customWidth="1"/>
    <col min="14085" max="14086" width="7.7109375" style="29" customWidth="1"/>
    <col min="14087" max="14087" width="8.42578125" style="29" customWidth="1"/>
    <col min="14088" max="14089" width="7.7109375" style="29" customWidth="1"/>
    <col min="14090" max="14090" width="8.42578125" style="29" customWidth="1"/>
    <col min="14091" max="14091" width="7.7109375" style="29" customWidth="1"/>
    <col min="14092" max="14092" width="40.7109375" style="29" customWidth="1"/>
    <col min="14093" max="14337" width="9.140625" style="29"/>
    <col min="14338" max="14338" width="42.7109375" style="29" customWidth="1"/>
    <col min="14339" max="14339" width="7.7109375" style="29" customWidth="1"/>
    <col min="14340" max="14340" width="8.42578125" style="29" customWidth="1"/>
    <col min="14341" max="14342" width="7.7109375" style="29" customWidth="1"/>
    <col min="14343" max="14343" width="8.42578125" style="29" customWidth="1"/>
    <col min="14344" max="14345" width="7.7109375" style="29" customWidth="1"/>
    <col min="14346" max="14346" width="8.42578125" style="29" customWidth="1"/>
    <col min="14347" max="14347" width="7.7109375" style="29" customWidth="1"/>
    <col min="14348" max="14348" width="40.7109375" style="29" customWidth="1"/>
    <col min="14349" max="14593" width="9.140625" style="29"/>
    <col min="14594" max="14594" width="42.7109375" style="29" customWidth="1"/>
    <col min="14595" max="14595" width="7.7109375" style="29" customWidth="1"/>
    <col min="14596" max="14596" width="8.42578125" style="29" customWidth="1"/>
    <col min="14597" max="14598" width="7.7109375" style="29" customWidth="1"/>
    <col min="14599" max="14599" width="8.42578125" style="29" customWidth="1"/>
    <col min="14600" max="14601" width="7.7109375" style="29" customWidth="1"/>
    <col min="14602" max="14602" width="8.42578125" style="29" customWidth="1"/>
    <col min="14603" max="14603" width="7.7109375" style="29" customWidth="1"/>
    <col min="14604" max="14604" width="40.7109375" style="29" customWidth="1"/>
    <col min="14605" max="14849" width="9.140625" style="29"/>
    <col min="14850" max="14850" width="42.7109375" style="29" customWidth="1"/>
    <col min="14851" max="14851" width="7.7109375" style="29" customWidth="1"/>
    <col min="14852" max="14852" width="8.42578125" style="29" customWidth="1"/>
    <col min="14853" max="14854" width="7.7109375" style="29" customWidth="1"/>
    <col min="14855" max="14855" width="8.42578125" style="29" customWidth="1"/>
    <col min="14856" max="14857" width="7.7109375" style="29" customWidth="1"/>
    <col min="14858" max="14858" width="8.42578125" style="29" customWidth="1"/>
    <col min="14859" max="14859" width="7.7109375" style="29" customWidth="1"/>
    <col min="14860" max="14860" width="40.7109375" style="29" customWidth="1"/>
    <col min="14861" max="15105" width="9.140625" style="29"/>
    <col min="15106" max="15106" width="42.7109375" style="29" customWidth="1"/>
    <col min="15107" max="15107" width="7.7109375" style="29" customWidth="1"/>
    <col min="15108" max="15108" width="8.42578125" style="29" customWidth="1"/>
    <col min="15109" max="15110" width="7.7109375" style="29" customWidth="1"/>
    <col min="15111" max="15111" width="8.42578125" style="29" customWidth="1"/>
    <col min="15112" max="15113" width="7.7109375" style="29" customWidth="1"/>
    <col min="15114" max="15114" width="8.42578125" style="29" customWidth="1"/>
    <col min="15115" max="15115" width="7.7109375" style="29" customWidth="1"/>
    <col min="15116" max="15116" width="40.7109375" style="29" customWidth="1"/>
    <col min="15117" max="15361" width="9.140625" style="29"/>
    <col min="15362" max="15362" width="42.7109375" style="29" customWidth="1"/>
    <col min="15363" max="15363" width="7.7109375" style="29" customWidth="1"/>
    <col min="15364" max="15364" width="8.42578125" style="29" customWidth="1"/>
    <col min="15365" max="15366" width="7.7109375" style="29" customWidth="1"/>
    <col min="15367" max="15367" width="8.42578125" style="29" customWidth="1"/>
    <col min="15368" max="15369" width="7.7109375" style="29" customWidth="1"/>
    <col min="15370" max="15370" width="8.42578125" style="29" customWidth="1"/>
    <col min="15371" max="15371" width="7.7109375" style="29" customWidth="1"/>
    <col min="15372" max="15372" width="40.7109375" style="29" customWidth="1"/>
    <col min="15373" max="15617" width="9.140625" style="29"/>
    <col min="15618" max="15618" width="42.7109375" style="29" customWidth="1"/>
    <col min="15619" max="15619" width="7.7109375" style="29" customWidth="1"/>
    <col min="15620" max="15620" width="8.42578125" style="29" customWidth="1"/>
    <col min="15621" max="15622" width="7.7109375" style="29" customWidth="1"/>
    <col min="15623" max="15623" width="8.42578125" style="29" customWidth="1"/>
    <col min="15624" max="15625" width="7.7109375" style="29" customWidth="1"/>
    <col min="15626" max="15626" width="8.42578125" style="29" customWidth="1"/>
    <col min="15627" max="15627" width="7.7109375" style="29" customWidth="1"/>
    <col min="15628" max="15628" width="40.7109375" style="29" customWidth="1"/>
    <col min="15629" max="15873" width="9.140625" style="29"/>
    <col min="15874" max="15874" width="42.7109375" style="29" customWidth="1"/>
    <col min="15875" max="15875" width="7.7109375" style="29" customWidth="1"/>
    <col min="15876" max="15876" width="8.42578125" style="29" customWidth="1"/>
    <col min="15877" max="15878" width="7.7109375" style="29" customWidth="1"/>
    <col min="15879" max="15879" width="8.42578125" style="29" customWidth="1"/>
    <col min="15880" max="15881" width="7.7109375" style="29" customWidth="1"/>
    <col min="15882" max="15882" width="8.42578125" style="29" customWidth="1"/>
    <col min="15883" max="15883" width="7.7109375" style="29" customWidth="1"/>
    <col min="15884" max="15884" width="40.7109375" style="29" customWidth="1"/>
    <col min="15885" max="16129" width="9.140625" style="29"/>
    <col min="16130" max="16130" width="42.7109375" style="29" customWidth="1"/>
    <col min="16131" max="16131" width="7.7109375" style="29" customWidth="1"/>
    <col min="16132" max="16132" width="8.42578125" style="29" customWidth="1"/>
    <col min="16133" max="16134" width="7.7109375" style="29" customWidth="1"/>
    <col min="16135" max="16135" width="8.42578125" style="29" customWidth="1"/>
    <col min="16136" max="16137" width="7.7109375" style="29" customWidth="1"/>
    <col min="16138" max="16138" width="8.42578125" style="29" customWidth="1"/>
    <col min="16139" max="16139" width="7.7109375" style="29" customWidth="1"/>
    <col min="16140" max="16140" width="40.7109375" style="29" customWidth="1"/>
    <col min="16141" max="16384" width="9.140625" style="29"/>
  </cols>
  <sheetData>
    <row r="1" spans="1:257" ht="23.25" x14ac:dyDescent="0.25">
      <c r="A1" s="1300" t="s">
        <v>1029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99"/>
      <c r="O1" s="99"/>
      <c r="P1" s="99"/>
      <c r="Q1" s="99"/>
      <c r="R1" s="99"/>
      <c r="S1" s="99"/>
      <c r="T1" s="99"/>
      <c r="U1" s="99"/>
      <c r="V1" s="99"/>
      <c r="W1" s="99"/>
      <c r="X1" s="1570"/>
      <c r="Y1" s="1570"/>
      <c r="Z1" s="1570"/>
      <c r="AA1" s="1570"/>
      <c r="AB1" s="1570"/>
      <c r="AC1" s="1570"/>
      <c r="AD1" s="1570"/>
      <c r="AE1" s="1570"/>
      <c r="AF1" s="1570"/>
      <c r="AG1" s="1570"/>
      <c r="AH1" s="1570"/>
      <c r="AI1" s="1570"/>
      <c r="AJ1" s="1570"/>
      <c r="AK1" s="1570"/>
      <c r="AL1" s="1570"/>
      <c r="AM1" s="1570"/>
      <c r="AN1" s="1570"/>
      <c r="AO1" s="1570"/>
      <c r="AP1" s="1570"/>
      <c r="AQ1" s="1570"/>
      <c r="AR1" s="1570"/>
      <c r="AS1" s="1570"/>
      <c r="AT1" s="1570"/>
      <c r="AU1" s="1570"/>
      <c r="AV1" s="1570"/>
      <c r="AW1" s="1570"/>
      <c r="AX1" s="1570"/>
      <c r="AY1" s="1570"/>
      <c r="AZ1" s="1570"/>
      <c r="BA1" s="1570"/>
      <c r="BB1" s="1570"/>
      <c r="BC1" s="1570"/>
      <c r="BD1" s="1570"/>
      <c r="BE1" s="1570"/>
      <c r="BF1" s="1570"/>
      <c r="BG1" s="1570"/>
      <c r="BH1" s="1570"/>
      <c r="BI1" s="1570"/>
      <c r="BJ1" s="1570"/>
      <c r="BK1" s="1570"/>
      <c r="BL1" s="1570"/>
      <c r="BM1" s="1570"/>
      <c r="BN1" s="1570"/>
      <c r="BO1" s="1570"/>
      <c r="BP1" s="1570"/>
      <c r="BQ1" s="1570"/>
      <c r="BR1" s="1570"/>
      <c r="BS1" s="1570"/>
      <c r="BT1" s="1570"/>
      <c r="BU1" s="1570"/>
      <c r="BV1" s="1570"/>
      <c r="BW1" s="1570"/>
      <c r="BX1" s="1570"/>
      <c r="BY1" s="1570"/>
      <c r="BZ1" s="1570"/>
      <c r="CA1" s="1570"/>
      <c r="CB1" s="1570"/>
      <c r="CC1" s="1570"/>
      <c r="CD1" s="1570"/>
      <c r="CE1" s="1570"/>
      <c r="CF1" s="1570"/>
      <c r="CG1" s="1570"/>
      <c r="CH1" s="1570"/>
      <c r="CI1" s="1570"/>
      <c r="CJ1" s="1570"/>
      <c r="CK1" s="1570"/>
      <c r="CL1" s="1570"/>
      <c r="CM1" s="1570"/>
      <c r="CN1" s="1570"/>
      <c r="CO1" s="1570"/>
      <c r="CP1" s="1570"/>
      <c r="CQ1" s="1570"/>
      <c r="CR1" s="1570"/>
      <c r="CS1" s="1570"/>
      <c r="CT1" s="1570"/>
      <c r="CU1" s="1570"/>
      <c r="CV1" s="1570"/>
      <c r="CW1" s="1570"/>
      <c r="CX1" s="1570"/>
      <c r="CY1" s="1570"/>
      <c r="CZ1" s="1570"/>
      <c r="DA1" s="1570"/>
      <c r="DB1" s="1570"/>
      <c r="DC1" s="1570"/>
      <c r="DD1" s="1570"/>
      <c r="DE1" s="1570"/>
      <c r="DF1" s="1570"/>
      <c r="DG1" s="1570"/>
      <c r="DH1" s="1570"/>
      <c r="DI1" s="1570"/>
      <c r="DJ1" s="1570"/>
      <c r="DK1" s="1570"/>
      <c r="DL1" s="1570"/>
      <c r="DM1" s="1570"/>
      <c r="DN1" s="1570"/>
      <c r="DO1" s="1570"/>
      <c r="DP1" s="1570"/>
      <c r="DQ1" s="1570"/>
      <c r="DR1" s="1570"/>
      <c r="DS1" s="1570"/>
      <c r="DT1" s="1570"/>
      <c r="DU1" s="1570"/>
      <c r="DV1" s="1570"/>
      <c r="DW1" s="1570"/>
      <c r="DX1" s="1570"/>
      <c r="DY1" s="1570"/>
      <c r="DZ1" s="1570"/>
      <c r="EA1" s="1570"/>
      <c r="EB1" s="1570"/>
      <c r="EC1" s="1570"/>
      <c r="ED1" s="1570"/>
      <c r="EE1" s="1570"/>
      <c r="EF1" s="1570"/>
      <c r="EG1" s="1570"/>
      <c r="EH1" s="1570"/>
      <c r="EI1" s="1570"/>
      <c r="EJ1" s="1570"/>
      <c r="EK1" s="1570"/>
      <c r="EL1" s="1570"/>
      <c r="EM1" s="1570"/>
      <c r="EN1" s="1570"/>
      <c r="EO1" s="1570"/>
      <c r="EP1" s="1570"/>
      <c r="EQ1" s="1570"/>
      <c r="ER1" s="1570"/>
      <c r="ES1" s="1570"/>
      <c r="ET1" s="1570"/>
      <c r="EU1" s="1570"/>
      <c r="EV1" s="1570"/>
      <c r="EW1" s="1570"/>
      <c r="EX1" s="1570"/>
      <c r="EY1" s="1570"/>
      <c r="EZ1" s="1570"/>
      <c r="FA1" s="1570"/>
      <c r="FB1" s="1570"/>
      <c r="FC1" s="1570"/>
      <c r="FD1" s="1570"/>
      <c r="FE1" s="1570"/>
      <c r="FF1" s="1570"/>
      <c r="FG1" s="1570"/>
      <c r="FH1" s="1570"/>
      <c r="FI1" s="1570"/>
      <c r="FJ1" s="1570"/>
      <c r="FK1" s="1570"/>
      <c r="FL1" s="1570"/>
      <c r="FM1" s="1570"/>
      <c r="FN1" s="1570"/>
      <c r="FO1" s="1570"/>
      <c r="FP1" s="1570"/>
      <c r="FQ1" s="1570"/>
      <c r="FR1" s="1570"/>
      <c r="FS1" s="1570"/>
      <c r="FT1" s="1570"/>
      <c r="FU1" s="1570"/>
      <c r="FV1" s="1570"/>
      <c r="FW1" s="1570"/>
      <c r="FX1" s="1570"/>
      <c r="FY1" s="1570"/>
      <c r="FZ1" s="1570"/>
      <c r="GA1" s="1570"/>
      <c r="GB1" s="1570"/>
      <c r="GC1" s="1570"/>
      <c r="GD1" s="1570"/>
      <c r="GE1" s="1570"/>
      <c r="GF1" s="1570"/>
      <c r="GG1" s="1570"/>
      <c r="GH1" s="1570"/>
      <c r="GI1" s="1570"/>
      <c r="GJ1" s="1570"/>
      <c r="GK1" s="1570"/>
      <c r="GL1" s="1570"/>
      <c r="GM1" s="1570"/>
      <c r="GN1" s="1570"/>
      <c r="GO1" s="1570"/>
      <c r="GP1" s="1570"/>
      <c r="GQ1" s="1570"/>
      <c r="GR1" s="1570"/>
      <c r="GS1" s="1570"/>
      <c r="GT1" s="1570"/>
      <c r="GU1" s="1570"/>
      <c r="GV1" s="1570"/>
      <c r="GW1" s="1570"/>
      <c r="GX1" s="1570"/>
      <c r="GY1" s="1570"/>
      <c r="GZ1" s="1570"/>
      <c r="HA1" s="1570"/>
      <c r="HB1" s="1570"/>
      <c r="HC1" s="1570"/>
      <c r="HD1" s="1570"/>
      <c r="HE1" s="1570"/>
      <c r="HF1" s="1570"/>
      <c r="HG1" s="1570"/>
      <c r="HH1" s="1570"/>
      <c r="HI1" s="1570"/>
      <c r="HJ1" s="1570"/>
      <c r="HK1" s="1570"/>
      <c r="HL1" s="1570"/>
      <c r="HM1" s="1570"/>
      <c r="HN1" s="1570"/>
      <c r="HO1" s="1570"/>
      <c r="HP1" s="1570"/>
      <c r="HQ1" s="1570"/>
      <c r="HR1" s="1570"/>
      <c r="HS1" s="1570"/>
      <c r="HT1" s="1570"/>
      <c r="HU1" s="1570"/>
      <c r="HV1" s="1570"/>
      <c r="HW1" s="1570"/>
      <c r="HX1" s="1570"/>
      <c r="HY1" s="1570"/>
      <c r="HZ1" s="1570"/>
      <c r="IA1" s="1570"/>
      <c r="IB1" s="1570"/>
      <c r="IC1" s="1570"/>
      <c r="ID1" s="1570"/>
      <c r="IE1" s="1570"/>
      <c r="IF1" s="1570"/>
      <c r="IG1" s="1570"/>
      <c r="IH1" s="1570"/>
      <c r="II1" s="1570"/>
      <c r="IJ1" s="1570"/>
      <c r="IK1" s="1570"/>
      <c r="IL1" s="1570"/>
      <c r="IM1" s="1570"/>
      <c r="IN1" s="1570"/>
      <c r="IO1" s="1570"/>
      <c r="IP1" s="1570"/>
      <c r="IQ1" s="1570"/>
      <c r="IR1" s="1570"/>
      <c r="IS1" s="1570"/>
      <c r="IT1" s="1570"/>
      <c r="IU1" s="1570"/>
      <c r="IV1" s="1570"/>
      <c r="IW1" s="1570"/>
    </row>
    <row r="2" spans="1:257" ht="15.75" x14ac:dyDescent="0.25">
      <c r="A2" s="1291" t="s">
        <v>437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98"/>
      <c r="O2" s="98"/>
      <c r="P2" s="98"/>
      <c r="Q2" s="98"/>
      <c r="R2" s="98"/>
      <c r="S2" s="98"/>
      <c r="T2" s="98"/>
      <c r="U2" s="98"/>
      <c r="V2" s="98"/>
      <c r="W2" s="98"/>
      <c r="X2" s="1569"/>
      <c r="Y2" s="1569"/>
      <c r="Z2" s="1569"/>
      <c r="AA2" s="1569"/>
      <c r="AB2" s="1569"/>
      <c r="AC2" s="1569"/>
      <c r="AD2" s="1569"/>
      <c r="AE2" s="1569"/>
      <c r="AF2" s="1569"/>
      <c r="AG2" s="1569"/>
      <c r="AH2" s="1569"/>
      <c r="AI2" s="1569"/>
      <c r="AJ2" s="1569"/>
      <c r="AK2" s="1569"/>
      <c r="AL2" s="1569"/>
      <c r="AM2" s="1569"/>
      <c r="AN2" s="1569"/>
      <c r="AO2" s="1569"/>
      <c r="AP2" s="1569"/>
      <c r="AQ2" s="1569"/>
      <c r="AR2" s="1569"/>
      <c r="AS2" s="1569"/>
      <c r="AT2" s="1569"/>
      <c r="AU2" s="1569"/>
      <c r="AV2" s="1569"/>
      <c r="AW2" s="1569"/>
      <c r="AX2" s="1569"/>
      <c r="AY2" s="1569"/>
      <c r="AZ2" s="1569"/>
      <c r="BA2" s="1569"/>
      <c r="BB2" s="1569"/>
      <c r="BC2" s="1569"/>
      <c r="BD2" s="1569"/>
      <c r="BE2" s="1569"/>
      <c r="BF2" s="1569"/>
      <c r="BG2" s="1569"/>
      <c r="BH2" s="1569"/>
      <c r="BI2" s="1569"/>
      <c r="BJ2" s="1569"/>
      <c r="BK2" s="1569"/>
      <c r="BL2" s="1569"/>
      <c r="BM2" s="1569"/>
      <c r="BN2" s="1569"/>
      <c r="BO2" s="1569"/>
      <c r="BP2" s="1569"/>
      <c r="BQ2" s="1569"/>
      <c r="BR2" s="1569"/>
      <c r="BS2" s="1569"/>
      <c r="BT2" s="1569"/>
      <c r="BU2" s="1569"/>
      <c r="BV2" s="1569"/>
      <c r="BW2" s="1569"/>
      <c r="BX2" s="1569"/>
      <c r="BY2" s="1569"/>
      <c r="BZ2" s="1569"/>
      <c r="CA2" s="1569"/>
      <c r="CB2" s="1569"/>
      <c r="CC2" s="1569"/>
      <c r="CD2" s="1569"/>
      <c r="CE2" s="1569"/>
      <c r="CF2" s="1569"/>
      <c r="CG2" s="1569"/>
      <c r="CH2" s="1569"/>
      <c r="CI2" s="1569"/>
      <c r="CJ2" s="1569"/>
      <c r="CK2" s="1569"/>
      <c r="CL2" s="1569"/>
      <c r="CM2" s="1569"/>
      <c r="CN2" s="1569"/>
      <c r="CO2" s="1569"/>
      <c r="CP2" s="1569"/>
      <c r="CQ2" s="1569"/>
      <c r="CR2" s="1569"/>
      <c r="CS2" s="1569"/>
      <c r="CT2" s="1569"/>
      <c r="CU2" s="1569"/>
      <c r="CV2" s="1569"/>
      <c r="CW2" s="1569"/>
      <c r="CX2" s="1569"/>
      <c r="CY2" s="1569"/>
      <c r="CZ2" s="1569"/>
      <c r="DA2" s="1569"/>
      <c r="DB2" s="1569"/>
      <c r="DC2" s="1569"/>
      <c r="DD2" s="1569"/>
      <c r="DE2" s="1569"/>
      <c r="DF2" s="1569"/>
      <c r="DG2" s="1569"/>
      <c r="DH2" s="1569"/>
      <c r="DI2" s="1569"/>
      <c r="DJ2" s="1569"/>
      <c r="DK2" s="1569"/>
      <c r="DL2" s="1569"/>
      <c r="DM2" s="1569"/>
      <c r="DN2" s="1569"/>
      <c r="DO2" s="1569"/>
      <c r="DP2" s="1569"/>
      <c r="DQ2" s="1569"/>
      <c r="DR2" s="1569"/>
      <c r="DS2" s="1569"/>
      <c r="DT2" s="1569"/>
      <c r="DU2" s="1569"/>
      <c r="DV2" s="1569"/>
      <c r="DW2" s="1569"/>
      <c r="DX2" s="1569"/>
      <c r="DY2" s="1569"/>
      <c r="DZ2" s="1569"/>
      <c r="EA2" s="1569"/>
      <c r="EB2" s="1569"/>
      <c r="EC2" s="1569"/>
      <c r="ED2" s="1569"/>
      <c r="EE2" s="1569"/>
      <c r="EF2" s="1569"/>
      <c r="EG2" s="1569"/>
      <c r="EH2" s="1569"/>
      <c r="EI2" s="1569"/>
      <c r="EJ2" s="1569"/>
      <c r="EK2" s="1569"/>
      <c r="EL2" s="1569"/>
      <c r="EM2" s="1569"/>
      <c r="EN2" s="1569"/>
      <c r="EO2" s="1569"/>
      <c r="EP2" s="1569"/>
      <c r="EQ2" s="1569"/>
      <c r="ER2" s="1569"/>
      <c r="ES2" s="1569"/>
      <c r="ET2" s="1569"/>
      <c r="EU2" s="1569"/>
      <c r="EV2" s="1569"/>
      <c r="EW2" s="1569"/>
      <c r="EX2" s="1569"/>
      <c r="EY2" s="1569"/>
      <c r="EZ2" s="1569"/>
      <c r="FA2" s="1569"/>
      <c r="FB2" s="1569"/>
      <c r="FC2" s="1569"/>
      <c r="FD2" s="1569"/>
      <c r="FE2" s="1569"/>
      <c r="FF2" s="1569"/>
      <c r="FG2" s="1569"/>
      <c r="FH2" s="1569"/>
      <c r="FI2" s="1569"/>
      <c r="FJ2" s="1569"/>
      <c r="FK2" s="1569"/>
      <c r="FL2" s="1569"/>
      <c r="FM2" s="1569"/>
      <c r="FN2" s="1569"/>
      <c r="FO2" s="1569"/>
      <c r="FP2" s="1569"/>
      <c r="FQ2" s="1569"/>
      <c r="FR2" s="1569"/>
      <c r="FS2" s="1569"/>
      <c r="FT2" s="1569"/>
      <c r="FU2" s="1569"/>
      <c r="FV2" s="1569"/>
      <c r="FW2" s="1569"/>
      <c r="FX2" s="1569"/>
      <c r="FY2" s="1569"/>
      <c r="FZ2" s="1569"/>
      <c r="GA2" s="1569"/>
      <c r="GB2" s="1569"/>
      <c r="GC2" s="1569"/>
      <c r="GD2" s="1569"/>
      <c r="GE2" s="1569"/>
      <c r="GF2" s="1569"/>
      <c r="GG2" s="1569"/>
      <c r="GH2" s="1569"/>
      <c r="GI2" s="1569"/>
      <c r="GJ2" s="1569"/>
      <c r="GK2" s="1569"/>
      <c r="GL2" s="1569"/>
      <c r="GM2" s="1569"/>
      <c r="GN2" s="1569"/>
      <c r="GO2" s="1569"/>
      <c r="GP2" s="1569"/>
      <c r="GQ2" s="1569"/>
      <c r="GR2" s="1569"/>
      <c r="GS2" s="1569"/>
      <c r="GT2" s="1569"/>
      <c r="GU2" s="1569"/>
      <c r="GV2" s="1569"/>
      <c r="GW2" s="1569"/>
      <c r="GX2" s="1569"/>
      <c r="GY2" s="1569"/>
      <c r="GZ2" s="1569"/>
      <c r="HA2" s="1569"/>
      <c r="HB2" s="1569"/>
      <c r="HC2" s="1569"/>
      <c r="HD2" s="1569"/>
      <c r="HE2" s="1569"/>
      <c r="HF2" s="1569"/>
      <c r="HG2" s="1569"/>
      <c r="HH2" s="1569"/>
      <c r="HI2" s="1569"/>
      <c r="HJ2" s="1569"/>
      <c r="HK2" s="1569"/>
      <c r="HL2" s="1569"/>
      <c r="HM2" s="1569"/>
      <c r="HN2" s="1569"/>
      <c r="HO2" s="1569"/>
      <c r="HP2" s="1569"/>
      <c r="HQ2" s="1569"/>
      <c r="HR2" s="1569"/>
      <c r="HS2" s="1569"/>
      <c r="HT2" s="1569"/>
      <c r="HU2" s="1569"/>
      <c r="HV2" s="1569"/>
      <c r="HW2" s="1569"/>
      <c r="HX2" s="1569"/>
      <c r="HY2" s="1569"/>
      <c r="HZ2" s="1569"/>
      <c r="IA2" s="1569"/>
      <c r="IB2" s="1569"/>
      <c r="IC2" s="1569"/>
      <c r="ID2" s="1569"/>
      <c r="IE2" s="1569"/>
      <c r="IF2" s="1569"/>
      <c r="IG2" s="1569"/>
      <c r="IH2" s="1569"/>
      <c r="II2" s="1569"/>
      <c r="IJ2" s="1569"/>
      <c r="IK2" s="1569"/>
      <c r="IL2" s="1569"/>
      <c r="IM2" s="1569"/>
      <c r="IN2" s="1569"/>
      <c r="IO2" s="1569"/>
      <c r="IP2" s="1569"/>
      <c r="IQ2" s="1569"/>
      <c r="IR2" s="1569"/>
      <c r="IS2" s="1569"/>
      <c r="IT2" s="1569"/>
      <c r="IU2" s="1569"/>
      <c r="IV2" s="1569"/>
      <c r="IW2" s="1569"/>
    </row>
    <row r="3" spans="1:257" ht="21" customHeight="1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98"/>
      <c r="O3" s="98"/>
      <c r="P3" s="98"/>
      <c r="Q3" s="98"/>
      <c r="R3" s="98"/>
      <c r="S3" s="98"/>
      <c r="T3" s="98"/>
      <c r="U3" s="98"/>
      <c r="V3" s="98"/>
      <c r="W3" s="98"/>
      <c r="X3" s="1569"/>
      <c r="Y3" s="1569"/>
      <c r="Z3" s="1569"/>
      <c r="AA3" s="1569"/>
      <c r="AB3" s="1569"/>
      <c r="AC3" s="1569"/>
      <c r="AD3" s="1569"/>
      <c r="AE3" s="1569"/>
      <c r="AF3" s="1569"/>
      <c r="AG3" s="1569"/>
      <c r="AH3" s="1569"/>
      <c r="AI3" s="1569"/>
      <c r="AJ3" s="1569"/>
      <c r="AK3" s="1569"/>
      <c r="AL3" s="1569"/>
      <c r="AM3" s="1569"/>
      <c r="AN3" s="1569"/>
      <c r="AO3" s="1569"/>
      <c r="AP3" s="1569"/>
      <c r="AQ3" s="1569"/>
      <c r="AR3" s="1569"/>
      <c r="AS3" s="1569"/>
      <c r="AT3" s="1569"/>
      <c r="AU3" s="1569"/>
      <c r="AV3" s="1569"/>
      <c r="AW3" s="1569"/>
      <c r="AX3" s="1569"/>
      <c r="AY3" s="1569"/>
      <c r="AZ3" s="1569"/>
      <c r="BA3" s="1569"/>
      <c r="BB3" s="1569"/>
      <c r="BC3" s="1569"/>
      <c r="BD3" s="1569"/>
      <c r="BE3" s="1569"/>
      <c r="BF3" s="1569"/>
      <c r="BG3" s="1569"/>
      <c r="BH3" s="1569"/>
      <c r="BI3" s="1569"/>
      <c r="BJ3" s="1569"/>
      <c r="BK3" s="1569"/>
      <c r="BL3" s="1569"/>
      <c r="BM3" s="1569"/>
      <c r="BN3" s="1569"/>
      <c r="BO3" s="1569"/>
      <c r="BP3" s="1569"/>
      <c r="BQ3" s="1569"/>
      <c r="BR3" s="1569"/>
      <c r="BS3" s="1569"/>
      <c r="BT3" s="1569"/>
      <c r="BU3" s="1569"/>
      <c r="BV3" s="1569"/>
      <c r="BW3" s="1569"/>
      <c r="BX3" s="1569"/>
      <c r="BY3" s="1569"/>
      <c r="BZ3" s="1569"/>
      <c r="CA3" s="1569"/>
      <c r="CB3" s="1569"/>
      <c r="CC3" s="1569"/>
      <c r="CD3" s="1569"/>
      <c r="CE3" s="1569"/>
      <c r="CF3" s="1569"/>
      <c r="CG3" s="1569"/>
      <c r="CH3" s="1569"/>
      <c r="CI3" s="1569"/>
      <c r="CJ3" s="1569"/>
      <c r="CK3" s="1569"/>
      <c r="CL3" s="1569"/>
      <c r="CM3" s="1569"/>
      <c r="CN3" s="1569"/>
      <c r="CO3" s="1569"/>
      <c r="CP3" s="1569"/>
      <c r="CQ3" s="1569"/>
      <c r="CR3" s="1569"/>
      <c r="CS3" s="1569"/>
      <c r="CT3" s="1569"/>
      <c r="CU3" s="1569"/>
      <c r="CV3" s="1569"/>
      <c r="CW3" s="1569"/>
      <c r="CX3" s="1569"/>
      <c r="CY3" s="1569"/>
      <c r="CZ3" s="1569"/>
      <c r="DA3" s="1569"/>
      <c r="DB3" s="1569"/>
      <c r="DC3" s="1569"/>
      <c r="DD3" s="1569"/>
      <c r="DE3" s="1569"/>
      <c r="DF3" s="1569"/>
      <c r="DG3" s="1569"/>
      <c r="DH3" s="1569"/>
      <c r="DI3" s="1569"/>
      <c r="DJ3" s="1569"/>
      <c r="DK3" s="1569"/>
      <c r="DL3" s="1569"/>
      <c r="DM3" s="1569"/>
      <c r="DN3" s="1569"/>
      <c r="DO3" s="1569"/>
      <c r="DP3" s="1569"/>
      <c r="DQ3" s="1569"/>
      <c r="DR3" s="1569"/>
      <c r="DS3" s="1569"/>
      <c r="DT3" s="1569"/>
      <c r="DU3" s="1569"/>
      <c r="DV3" s="1569"/>
      <c r="DW3" s="1569"/>
      <c r="DX3" s="1569"/>
      <c r="DY3" s="1569"/>
      <c r="DZ3" s="1569"/>
      <c r="EA3" s="1569"/>
      <c r="EB3" s="1569"/>
      <c r="EC3" s="1569"/>
      <c r="ED3" s="1569"/>
      <c r="EE3" s="1569"/>
      <c r="EF3" s="1569"/>
      <c r="EG3" s="1569"/>
      <c r="EH3" s="1569"/>
      <c r="EI3" s="1569"/>
      <c r="EJ3" s="1569"/>
      <c r="EK3" s="1569"/>
      <c r="EL3" s="1569"/>
      <c r="EM3" s="1569"/>
      <c r="EN3" s="1569"/>
      <c r="EO3" s="1569"/>
      <c r="EP3" s="1569"/>
      <c r="EQ3" s="1569"/>
      <c r="ER3" s="1569"/>
      <c r="ES3" s="1569"/>
      <c r="ET3" s="1569"/>
      <c r="EU3" s="1569"/>
      <c r="EV3" s="1569"/>
      <c r="EW3" s="1569"/>
      <c r="EX3" s="1569"/>
      <c r="EY3" s="1569"/>
      <c r="EZ3" s="1569"/>
      <c r="FA3" s="1569"/>
      <c r="FB3" s="1569"/>
      <c r="FC3" s="1569"/>
      <c r="FD3" s="1569"/>
      <c r="FE3" s="1569"/>
      <c r="FF3" s="1569"/>
      <c r="FG3" s="1569"/>
      <c r="FH3" s="1569"/>
      <c r="FI3" s="1569"/>
      <c r="FJ3" s="1569"/>
      <c r="FK3" s="1569"/>
      <c r="FL3" s="1569"/>
      <c r="FM3" s="1569"/>
      <c r="FN3" s="1569"/>
      <c r="FO3" s="1569"/>
      <c r="FP3" s="1569"/>
      <c r="FQ3" s="1569"/>
      <c r="FR3" s="1569"/>
      <c r="FS3" s="1569"/>
      <c r="FT3" s="1569"/>
      <c r="FU3" s="1569"/>
      <c r="FV3" s="1569"/>
      <c r="FW3" s="1569"/>
      <c r="FX3" s="1569"/>
      <c r="FY3" s="1569"/>
      <c r="FZ3" s="1569"/>
      <c r="GA3" s="1569"/>
      <c r="GB3" s="1569"/>
      <c r="GC3" s="1569"/>
      <c r="GD3" s="1569"/>
      <c r="GE3" s="1569"/>
      <c r="GF3" s="1569"/>
      <c r="GG3" s="1569"/>
      <c r="GH3" s="1569"/>
      <c r="GI3" s="1569"/>
      <c r="GJ3" s="1569"/>
      <c r="GK3" s="1569"/>
      <c r="GL3" s="1569"/>
      <c r="GM3" s="1569"/>
      <c r="GN3" s="1569"/>
      <c r="GO3" s="1569"/>
      <c r="GP3" s="1569"/>
      <c r="GQ3" s="1569"/>
      <c r="GR3" s="1569"/>
      <c r="GS3" s="1569"/>
      <c r="GT3" s="1569"/>
      <c r="GU3" s="1569"/>
      <c r="GV3" s="1569"/>
      <c r="GW3" s="1569"/>
      <c r="GX3" s="1569"/>
      <c r="GY3" s="1569"/>
      <c r="GZ3" s="1569"/>
      <c r="HA3" s="1569"/>
      <c r="HB3" s="1569"/>
      <c r="HC3" s="1569"/>
      <c r="HD3" s="1569"/>
      <c r="HE3" s="1569"/>
      <c r="HF3" s="1569"/>
      <c r="HG3" s="1569"/>
      <c r="HH3" s="1569"/>
      <c r="HI3" s="1569"/>
      <c r="HJ3" s="1569"/>
      <c r="HK3" s="1569"/>
      <c r="HL3" s="1569"/>
      <c r="HM3" s="1569"/>
      <c r="HN3" s="1569"/>
      <c r="HO3" s="1569"/>
      <c r="HP3" s="1569"/>
      <c r="HQ3" s="1569"/>
      <c r="HR3" s="1569"/>
      <c r="HS3" s="1569"/>
      <c r="HT3" s="1569"/>
      <c r="HU3" s="1569"/>
      <c r="HV3" s="1569"/>
      <c r="HW3" s="1569"/>
      <c r="HX3" s="1569"/>
      <c r="HY3" s="1569"/>
      <c r="HZ3" s="1569"/>
      <c r="IA3" s="1569"/>
      <c r="IB3" s="1569"/>
      <c r="IC3" s="1569"/>
      <c r="ID3" s="1569"/>
      <c r="IE3" s="1569"/>
      <c r="IF3" s="1569"/>
      <c r="IG3" s="1569"/>
      <c r="IH3" s="1569"/>
      <c r="II3" s="1569"/>
      <c r="IJ3" s="1569"/>
      <c r="IK3" s="1569"/>
      <c r="IL3" s="1569"/>
      <c r="IM3" s="1569"/>
      <c r="IN3" s="1569"/>
      <c r="IO3" s="1569"/>
      <c r="IP3" s="1569"/>
      <c r="IQ3" s="1569"/>
      <c r="IR3" s="1569"/>
      <c r="IS3" s="1569"/>
      <c r="IT3" s="1569"/>
      <c r="IU3" s="1569"/>
      <c r="IV3" s="1569"/>
      <c r="IW3" s="1569"/>
    </row>
    <row r="4" spans="1:257" s="1010" customFormat="1" ht="27.75" customHeight="1" x14ac:dyDescent="0.3">
      <c r="A4" s="1007" t="s">
        <v>203</v>
      </c>
      <c r="B4" s="1012"/>
      <c r="C4" s="339"/>
      <c r="D4" s="339"/>
      <c r="E4" s="1465"/>
      <c r="F4" s="1465"/>
      <c r="G4" s="1465"/>
      <c r="H4" s="339"/>
      <c r="I4" s="339"/>
      <c r="J4" s="339"/>
      <c r="K4" s="331"/>
      <c r="L4" s="1012"/>
      <c r="M4" s="999" t="s">
        <v>204</v>
      </c>
    </row>
    <row r="5" spans="1:257" ht="26.25" customHeight="1" x14ac:dyDescent="0.2">
      <c r="A5" s="1561" t="s">
        <v>982</v>
      </c>
      <c r="B5" s="1562"/>
      <c r="C5" s="1294" t="s">
        <v>921</v>
      </c>
      <c r="D5" s="1295"/>
      <c r="E5" s="1295"/>
      <c r="F5" s="1296" t="s">
        <v>1218</v>
      </c>
      <c r="G5" s="1296"/>
      <c r="H5" s="1296"/>
      <c r="I5" s="1296" t="s">
        <v>865</v>
      </c>
      <c r="J5" s="1296"/>
      <c r="K5" s="1297"/>
      <c r="L5" s="1565" t="s">
        <v>922</v>
      </c>
      <c r="M5" s="1566"/>
    </row>
    <row r="6" spans="1:257" ht="24" x14ac:dyDescent="0.2">
      <c r="A6" s="1563"/>
      <c r="B6" s="1564"/>
      <c r="C6" s="93" t="s">
        <v>404</v>
      </c>
      <c r="D6" s="511" t="s">
        <v>777</v>
      </c>
      <c r="E6" s="511" t="s">
        <v>776</v>
      </c>
      <c r="F6" s="510" t="s">
        <v>404</v>
      </c>
      <c r="G6" s="511" t="s">
        <v>777</v>
      </c>
      <c r="H6" s="511" t="s">
        <v>776</v>
      </c>
      <c r="I6" s="510" t="s">
        <v>404</v>
      </c>
      <c r="J6" s="511" t="s">
        <v>777</v>
      </c>
      <c r="K6" s="511" t="s">
        <v>776</v>
      </c>
      <c r="L6" s="1567"/>
      <c r="M6" s="1568"/>
    </row>
    <row r="7" spans="1:257" ht="24" customHeight="1" thickBot="1" x14ac:dyDescent="0.25">
      <c r="A7" s="620" t="s">
        <v>383</v>
      </c>
      <c r="B7" s="597" t="s">
        <v>1030</v>
      </c>
      <c r="C7" s="616">
        <f>E7+D7</f>
        <v>59</v>
      </c>
      <c r="D7" s="616">
        <f>J7+G7</f>
        <v>17</v>
      </c>
      <c r="E7" s="616">
        <f>K7+H7</f>
        <v>42</v>
      </c>
      <c r="F7" s="616">
        <f>H7+G7</f>
        <v>37</v>
      </c>
      <c r="G7" s="617">
        <v>9</v>
      </c>
      <c r="H7" s="617">
        <v>28</v>
      </c>
      <c r="I7" s="616">
        <f>K7+J7</f>
        <v>22</v>
      </c>
      <c r="J7" s="617">
        <v>8</v>
      </c>
      <c r="K7" s="617">
        <v>14</v>
      </c>
      <c r="L7" s="359" t="s">
        <v>382</v>
      </c>
      <c r="M7" s="52" t="s">
        <v>383</v>
      </c>
    </row>
    <row r="8" spans="1:257" ht="24" customHeight="1" thickTop="1" thickBot="1" x14ac:dyDescent="0.25">
      <c r="A8" s="90" t="s">
        <v>381</v>
      </c>
      <c r="B8" s="596" t="s">
        <v>400</v>
      </c>
      <c r="C8" s="618">
        <f t="shared" ref="C8:C23" si="0">E8+D8</f>
        <v>360</v>
      </c>
      <c r="D8" s="618">
        <f t="shared" ref="D8:D23" si="1">J8+G8</f>
        <v>149</v>
      </c>
      <c r="E8" s="618">
        <f t="shared" ref="E8:E15" si="2">K8+H8</f>
        <v>211</v>
      </c>
      <c r="F8" s="618">
        <f t="shared" ref="F8:F23" si="3">H8+G8</f>
        <v>226</v>
      </c>
      <c r="G8" s="619">
        <v>87</v>
      </c>
      <c r="H8" s="619">
        <v>139</v>
      </c>
      <c r="I8" s="618">
        <f t="shared" ref="I8:I23" si="4">K8+J8</f>
        <v>134</v>
      </c>
      <c r="J8" s="619">
        <v>62</v>
      </c>
      <c r="K8" s="619">
        <v>72</v>
      </c>
      <c r="L8" s="360" t="s">
        <v>380</v>
      </c>
      <c r="M8" s="90" t="s">
        <v>381</v>
      </c>
    </row>
    <row r="9" spans="1:257" ht="36.75" customHeight="1" thickTop="1" thickBot="1" x14ac:dyDescent="0.25">
      <c r="A9" s="620" t="s">
        <v>379</v>
      </c>
      <c r="B9" s="597" t="s">
        <v>1031</v>
      </c>
      <c r="C9" s="616">
        <f t="shared" si="0"/>
        <v>22</v>
      </c>
      <c r="D9" s="616">
        <f t="shared" si="1"/>
        <v>8</v>
      </c>
      <c r="E9" s="616">
        <f t="shared" si="2"/>
        <v>14</v>
      </c>
      <c r="F9" s="616">
        <f t="shared" si="3"/>
        <v>16</v>
      </c>
      <c r="G9" s="617">
        <v>6</v>
      </c>
      <c r="H9" s="617">
        <v>10</v>
      </c>
      <c r="I9" s="616">
        <f t="shared" si="4"/>
        <v>6</v>
      </c>
      <c r="J9" s="617">
        <v>2</v>
      </c>
      <c r="K9" s="617">
        <v>4</v>
      </c>
      <c r="L9" s="359" t="s">
        <v>629</v>
      </c>
      <c r="M9" s="52" t="s">
        <v>379</v>
      </c>
    </row>
    <row r="10" spans="1:257" ht="34.5" customHeight="1" thickTop="1" thickBot="1" x14ac:dyDescent="0.25">
      <c r="A10" s="90" t="s">
        <v>683</v>
      </c>
      <c r="B10" s="596" t="s">
        <v>888</v>
      </c>
      <c r="C10" s="618">
        <f t="shared" si="0"/>
        <v>138</v>
      </c>
      <c r="D10" s="618">
        <f t="shared" si="1"/>
        <v>50</v>
      </c>
      <c r="E10" s="618">
        <f t="shared" si="2"/>
        <v>88</v>
      </c>
      <c r="F10" s="618">
        <f t="shared" si="3"/>
        <v>68</v>
      </c>
      <c r="G10" s="619">
        <v>23</v>
      </c>
      <c r="H10" s="619">
        <v>45</v>
      </c>
      <c r="I10" s="618">
        <f t="shared" si="4"/>
        <v>70</v>
      </c>
      <c r="J10" s="619">
        <v>27</v>
      </c>
      <c r="K10" s="619">
        <v>43</v>
      </c>
      <c r="L10" s="360" t="s">
        <v>384</v>
      </c>
      <c r="M10" s="90" t="s">
        <v>385</v>
      </c>
    </row>
    <row r="11" spans="1:257" ht="24" customHeight="1" thickTop="1" thickBot="1" x14ac:dyDescent="0.25">
      <c r="A11" s="620" t="s">
        <v>387</v>
      </c>
      <c r="B11" s="597" t="s">
        <v>1032</v>
      </c>
      <c r="C11" s="616">
        <f t="shared" si="0"/>
        <v>42</v>
      </c>
      <c r="D11" s="616">
        <f t="shared" si="1"/>
        <v>11</v>
      </c>
      <c r="E11" s="616">
        <f t="shared" si="2"/>
        <v>31</v>
      </c>
      <c r="F11" s="616">
        <f t="shared" si="3"/>
        <v>27</v>
      </c>
      <c r="G11" s="617">
        <v>8</v>
      </c>
      <c r="H11" s="617">
        <v>19</v>
      </c>
      <c r="I11" s="616">
        <f t="shared" si="4"/>
        <v>15</v>
      </c>
      <c r="J11" s="617">
        <v>3</v>
      </c>
      <c r="K11" s="617">
        <v>12</v>
      </c>
      <c r="L11" s="359" t="s">
        <v>386</v>
      </c>
      <c r="M11" s="52" t="s">
        <v>387</v>
      </c>
    </row>
    <row r="12" spans="1:257" ht="24" customHeight="1" thickTop="1" thickBot="1" x14ac:dyDescent="0.25">
      <c r="A12" s="90" t="s">
        <v>388</v>
      </c>
      <c r="B12" s="596" t="s">
        <v>1033</v>
      </c>
      <c r="C12" s="618">
        <f t="shared" si="0"/>
        <v>789</v>
      </c>
      <c r="D12" s="618">
        <f t="shared" si="1"/>
        <v>185</v>
      </c>
      <c r="E12" s="618">
        <f t="shared" si="2"/>
        <v>604</v>
      </c>
      <c r="F12" s="618">
        <f t="shared" si="3"/>
        <v>561</v>
      </c>
      <c r="G12" s="619">
        <v>90</v>
      </c>
      <c r="H12" s="619">
        <v>471</v>
      </c>
      <c r="I12" s="618">
        <f t="shared" si="4"/>
        <v>228</v>
      </c>
      <c r="J12" s="619">
        <v>95</v>
      </c>
      <c r="K12" s="619">
        <v>133</v>
      </c>
      <c r="L12" s="360" t="s">
        <v>320</v>
      </c>
      <c r="M12" s="90" t="s">
        <v>388</v>
      </c>
    </row>
    <row r="13" spans="1:257" ht="24" customHeight="1" thickTop="1" thickBot="1" x14ac:dyDescent="0.25">
      <c r="A13" s="620" t="s">
        <v>389</v>
      </c>
      <c r="B13" s="597" t="s">
        <v>1034</v>
      </c>
      <c r="C13" s="616">
        <f t="shared" si="0"/>
        <v>263</v>
      </c>
      <c r="D13" s="616">
        <f t="shared" si="1"/>
        <v>61</v>
      </c>
      <c r="E13" s="616">
        <f t="shared" si="2"/>
        <v>202</v>
      </c>
      <c r="F13" s="616">
        <f t="shared" si="3"/>
        <v>170</v>
      </c>
      <c r="G13" s="617">
        <v>28</v>
      </c>
      <c r="H13" s="617">
        <v>142</v>
      </c>
      <c r="I13" s="616">
        <f t="shared" si="4"/>
        <v>93</v>
      </c>
      <c r="J13" s="617">
        <v>33</v>
      </c>
      <c r="K13" s="617">
        <v>60</v>
      </c>
      <c r="L13" s="359" t="s">
        <v>321</v>
      </c>
      <c r="M13" s="52" t="s">
        <v>389</v>
      </c>
    </row>
    <row r="14" spans="1:257" ht="24" customHeight="1" thickTop="1" thickBot="1" x14ac:dyDescent="0.25">
      <c r="A14" s="90" t="s">
        <v>391</v>
      </c>
      <c r="B14" s="596" t="s">
        <v>1035</v>
      </c>
      <c r="C14" s="618">
        <f t="shared" si="0"/>
        <v>65</v>
      </c>
      <c r="D14" s="618">
        <f t="shared" si="1"/>
        <v>26</v>
      </c>
      <c r="E14" s="618">
        <f t="shared" si="2"/>
        <v>39</v>
      </c>
      <c r="F14" s="618">
        <f t="shared" si="3"/>
        <v>44</v>
      </c>
      <c r="G14" s="619">
        <v>15</v>
      </c>
      <c r="H14" s="619">
        <v>29</v>
      </c>
      <c r="I14" s="618">
        <f t="shared" si="4"/>
        <v>21</v>
      </c>
      <c r="J14" s="619">
        <v>11</v>
      </c>
      <c r="K14" s="619">
        <v>10</v>
      </c>
      <c r="L14" s="360" t="s">
        <v>390</v>
      </c>
      <c r="M14" s="90" t="s">
        <v>391</v>
      </c>
    </row>
    <row r="15" spans="1:257" ht="24" customHeight="1" thickTop="1" thickBot="1" x14ac:dyDescent="0.25">
      <c r="A15" s="620" t="s">
        <v>392</v>
      </c>
      <c r="B15" s="597" t="s">
        <v>1036</v>
      </c>
      <c r="C15" s="616">
        <f t="shared" si="0"/>
        <v>5</v>
      </c>
      <c r="D15" s="616">
        <f t="shared" si="1"/>
        <v>2</v>
      </c>
      <c r="E15" s="616">
        <f t="shared" si="2"/>
        <v>3</v>
      </c>
      <c r="F15" s="616">
        <f t="shared" si="3"/>
        <v>1</v>
      </c>
      <c r="G15" s="617"/>
      <c r="H15" s="617">
        <v>1</v>
      </c>
      <c r="I15" s="616">
        <f t="shared" si="4"/>
        <v>4</v>
      </c>
      <c r="J15" s="617">
        <v>2</v>
      </c>
      <c r="K15" s="617">
        <v>2</v>
      </c>
      <c r="L15" s="359" t="s">
        <v>322</v>
      </c>
      <c r="M15" s="52" t="s">
        <v>392</v>
      </c>
    </row>
    <row r="16" spans="1:257" ht="24" customHeight="1" thickTop="1" thickBot="1" x14ac:dyDescent="0.25">
      <c r="A16" s="90" t="s">
        <v>673</v>
      </c>
      <c r="B16" s="596" t="s">
        <v>1037</v>
      </c>
      <c r="C16" s="618">
        <f t="shared" si="0"/>
        <v>2</v>
      </c>
      <c r="D16" s="618">
        <f t="shared" si="1"/>
        <v>2</v>
      </c>
      <c r="E16" s="618">
        <f>K16+H16</f>
        <v>0</v>
      </c>
      <c r="F16" s="618">
        <f t="shared" si="3"/>
        <v>2</v>
      </c>
      <c r="G16" s="619">
        <v>2</v>
      </c>
      <c r="H16" s="619">
        <v>0</v>
      </c>
      <c r="I16" s="618">
        <f t="shared" si="4"/>
        <v>0</v>
      </c>
      <c r="J16" s="619">
        <v>0</v>
      </c>
      <c r="K16" s="619">
        <v>0</v>
      </c>
      <c r="L16" s="360" t="s">
        <v>680</v>
      </c>
      <c r="M16" s="90" t="s">
        <v>673</v>
      </c>
    </row>
    <row r="17" spans="1:13" ht="24" customHeight="1" thickTop="1" thickBot="1" x14ac:dyDescent="0.25">
      <c r="A17" s="620" t="s">
        <v>393</v>
      </c>
      <c r="B17" s="597" t="s">
        <v>1038</v>
      </c>
      <c r="C17" s="616">
        <f t="shared" si="0"/>
        <v>58</v>
      </c>
      <c r="D17" s="616">
        <f t="shared" si="1"/>
        <v>28</v>
      </c>
      <c r="E17" s="616">
        <f t="shared" ref="E17:E23" si="5">K17+H17</f>
        <v>30</v>
      </c>
      <c r="F17" s="616">
        <f t="shared" si="3"/>
        <v>32</v>
      </c>
      <c r="G17" s="617">
        <v>14</v>
      </c>
      <c r="H17" s="617">
        <v>18</v>
      </c>
      <c r="I17" s="616">
        <f t="shared" si="4"/>
        <v>26</v>
      </c>
      <c r="J17" s="617">
        <v>14</v>
      </c>
      <c r="K17" s="617">
        <v>12</v>
      </c>
      <c r="L17" s="359" t="s">
        <v>414</v>
      </c>
      <c r="M17" s="52" t="s">
        <v>393</v>
      </c>
    </row>
    <row r="18" spans="1:13" ht="24" customHeight="1" thickTop="1" thickBot="1" x14ac:dyDescent="0.25">
      <c r="A18" s="90" t="s">
        <v>394</v>
      </c>
      <c r="B18" s="596" t="s">
        <v>1039</v>
      </c>
      <c r="C18" s="618">
        <f t="shared" si="0"/>
        <v>1</v>
      </c>
      <c r="D18" s="618">
        <f t="shared" si="1"/>
        <v>1</v>
      </c>
      <c r="E18" s="618">
        <f t="shared" si="5"/>
        <v>0</v>
      </c>
      <c r="F18" s="618">
        <f t="shared" si="3"/>
        <v>1</v>
      </c>
      <c r="G18" s="619">
        <v>1</v>
      </c>
      <c r="H18" s="619">
        <v>0</v>
      </c>
      <c r="I18" s="618">
        <f t="shared" si="4"/>
        <v>0</v>
      </c>
      <c r="J18" s="619">
        <v>0</v>
      </c>
      <c r="K18" s="619">
        <v>0</v>
      </c>
      <c r="L18" s="360" t="s">
        <v>323</v>
      </c>
      <c r="M18" s="90" t="s">
        <v>394</v>
      </c>
    </row>
    <row r="19" spans="1:13" ht="27" customHeight="1" thickTop="1" thickBot="1" x14ac:dyDescent="0.25">
      <c r="A19" s="620" t="s">
        <v>395</v>
      </c>
      <c r="B19" s="597" t="s">
        <v>1040</v>
      </c>
      <c r="C19" s="616">
        <f t="shared" si="0"/>
        <v>71</v>
      </c>
      <c r="D19" s="616">
        <f t="shared" si="1"/>
        <v>39</v>
      </c>
      <c r="E19" s="616">
        <f t="shared" si="5"/>
        <v>32</v>
      </c>
      <c r="F19" s="616">
        <f t="shared" si="3"/>
        <v>47</v>
      </c>
      <c r="G19" s="617">
        <v>26</v>
      </c>
      <c r="H19" s="617">
        <v>21</v>
      </c>
      <c r="I19" s="616">
        <f t="shared" si="4"/>
        <v>24</v>
      </c>
      <c r="J19" s="617">
        <v>13</v>
      </c>
      <c r="K19" s="617">
        <v>11</v>
      </c>
      <c r="L19" s="359" t="s">
        <v>585</v>
      </c>
      <c r="M19" s="52" t="s">
        <v>395</v>
      </c>
    </row>
    <row r="20" spans="1:13" ht="38.25" customHeight="1" thickTop="1" thickBot="1" x14ac:dyDescent="0.25">
      <c r="A20" s="90" t="s">
        <v>396</v>
      </c>
      <c r="B20" s="596" t="s">
        <v>889</v>
      </c>
      <c r="C20" s="618">
        <f t="shared" si="0"/>
        <v>89</v>
      </c>
      <c r="D20" s="618">
        <f t="shared" si="1"/>
        <v>42</v>
      </c>
      <c r="E20" s="618">
        <f t="shared" si="5"/>
        <v>47</v>
      </c>
      <c r="F20" s="618">
        <f t="shared" si="3"/>
        <v>60</v>
      </c>
      <c r="G20" s="619">
        <v>28</v>
      </c>
      <c r="H20" s="619">
        <v>32</v>
      </c>
      <c r="I20" s="618">
        <f t="shared" si="4"/>
        <v>29</v>
      </c>
      <c r="J20" s="619">
        <v>14</v>
      </c>
      <c r="K20" s="619">
        <v>15</v>
      </c>
      <c r="L20" s="360" t="s">
        <v>415</v>
      </c>
      <c r="M20" s="90" t="s">
        <v>396</v>
      </c>
    </row>
    <row r="21" spans="1:13" ht="35.25" thickTop="1" thickBot="1" x14ac:dyDescent="0.25">
      <c r="A21" s="620" t="s">
        <v>398</v>
      </c>
      <c r="B21" s="597" t="s">
        <v>890</v>
      </c>
      <c r="C21" s="616">
        <f t="shared" si="0"/>
        <v>23</v>
      </c>
      <c r="D21" s="616">
        <f t="shared" si="1"/>
        <v>14</v>
      </c>
      <c r="E21" s="616">
        <f t="shared" si="5"/>
        <v>9</v>
      </c>
      <c r="F21" s="616">
        <f t="shared" si="3"/>
        <v>8</v>
      </c>
      <c r="G21" s="617">
        <v>5</v>
      </c>
      <c r="H21" s="617">
        <v>3</v>
      </c>
      <c r="I21" s="616">
        <f t="shared" si="4"/>
        <v>15</v>
      </c>
      <c r="J21" s="617">
        <v>9</v>
      </c>
      <c r="K21" s="617">
        <v>6</v>
      </c>
      <c r="L21" s="359" t="s">
        <v>397</v>
      </c>
      <c r="M21" s="52" t="s">
        <v>398</v>
      </c>
    </row>
    <row r="22" spans="1:13" ht="24" customHeight="1" thickTop="1" thickBot="1" x14ac:dyDescent="0.25">
      <c r="A22" s="90" t="s">
        <v>399</v>
      </c>
      <c r="B22" s="596" t="s">
        <v>1041</v>
      </c>
      <c r="C22" s="618">
        <f t="shared" si="0"/>
        <v>397</v>
      </c>
      <c r="D22" s="618">
        <f t="shared" si="1"/>
        <v>25</v>
      </c>
      <c r="E22" s="618">
        <f t="shared" si="5"/>
        <v>372</v>
      </c>
      <c r="F22" s="618">
        <f t="shared" si="3"/>
        <v>328</v>
      </c>
      <c r="G22" s="619">
        <v>17</v>
      </c>
      <c r="H22" s="619">
        <v>311</v>
      </c>
      <c r="I22" s="618">
        <f t="shared" si="4"/>
        <v>69</v>
      </c>
      <c r="J22" s="619">
        <v>8</v>
      </c>
      <c r="K22" s="619">
        <v>61</v>
      </c>
      <c r="L22" s="360" t="s">
        <v>586</v>
      </c>
      <c r="M22" s="90" t="s">
        <v>399</v>
      </c>
    </row>
    <row r="23" spans="1:13" ht="24" customHeight="1" thickTop="1" x14ac:dyDescent="0.2">
      <c r="A23" s="1197" t="s">
        <v>1414</v>
      </c>
      <c r="B23" s="1198" t="s">
        <v>1415</v>
      </c>
      <c r="C23" s="1199">
        <f t="shared" si="0"/>
        <v>1</v>
      </c>
      <c r="D23" s="1199">
        <f t="shared" si="1"/>
        <v>0</v>
      </c>
      <c r="E23" s="1199">
        <f t="shared" si="5"/>
        <v>1</v>
      </c>
      <c r="F23" s="1199">
        <f t="shared" si="3"/>
        <v>1</v>
      </c>
      <c r="G23" s="1200">
        <v>0</v>
      </c>
      <c r="H23" s="1200">
        <v>1</v>
      </c>
      <c r="I23" s="1199">
        <f t="shared" si="4"/>
        <v>0</v>
      </c>
      <c r="J23" s="1200">
        <v>0</v>
      </c>
      <c r="K23" s="1200">
        <v>0</v>
      </c>
      <c r="L23" s="1201" t="s">
        <v>1416</v>
      </c>
      <c r="M23" s="1202" t="s">
        <v>1414</v>
      </c>
    </row>
    <row r="24" spans="1:13" ht="33" customHeight="1" x14ac:dyDescent="0.2">
      <c r="A24" s="1559" t="s">
        <v>47</v>
      </c>
      <c r="B24" s="1560"/>
      <c r="C24" s="269">
        <f>SUM(C7:C23)</f>
        <v>2385</v>
      </c>
      <c r="D24" s="269">
        <f t="shared" ref="D24:J24" si="6">SUM(D7:D23)</f>
        <v>660</v>
      </c>
      <c r="E24" s="269">
        <f t="shared" si="6"/>
        <v>1725</v>
      </c>
      <c r="F24" s="269">
        <f t="shared" si="6"/>
        <v>1629</v>
      </c>
      <c r="G24" s="269">
        <f t="shared" si="6"/>
        <v>359</v>
      </c>
      <c r="H24" s="269">
        <f t="shared" si="6"/>
        <v>1270</v>
      </c>
      <c r="I24" s="269">
        <f t="shared" si="6"/>
        <v>756</v>
      </c>
      <c r="J24" s="269">
        <f t="shared" si="6"/>
        <v>301</v>
      </c>
      <c r="K24" s="269">
        <f>SUM(K7:K23)</f>
        <v>455</v>
      </c>
      <c r="L24" s="1557" t="s">
        <v>48</v>
      </c>
      <c r="M24" s="1558"/>
    </row>
    <row r="26" spans="1:13" x14ac:dyDescent="0.25">
      <c r="M26" s="1233"/>
    </row>
  </sheetData>
  <mergeCells count="77">
    <mergeCell ref="CA1:CK1"/>
    <mergeCell ref="CL1:CV1"/>
    <mergeCell ref="CW1:DG1"/>
    <mergeCell ref="DH1:DR1"/>
    <mergeCell ref="X1:AH1"/>
    <mergeCell ref="AI1:AS1"/>
    <mergeCell ref="AT1:BD1"/>
    <mergeCell ref="BE1:BO1"/>
    <mergeCell ref="BP1:BZ1"/>
    <mergeCell ref="GR1:HB1"/>
    <mergeCell ref="HC1:HM1"/>
    <mergeCell ref="HN1:HX1"/>
    <mergeCell ref="HY1:II1"/>
    <mergeCell ref="IJ1:IT1"/>
    <mergeCell ref="DS1:EC1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IJ2:IT2"/>
    <mergeCell ref="IU2:IW2"/>
    <mergeCell ref="ED2:EN2"/>
    <mergeCell ref="EO2:EY2"/>
    <mergeCell ref="EZ2:FJ2"/>
    <mergeCell ref="CL3:CV3"/>
    <mergeCell ref="CW3:DG3"/>
    <mergeCell ref="DH3:DR3"/>
    <mergeCell ref="DS3:EC3"/>
    <mergeCell ref="BE2:BO2"/>
    <mergeCell ref="BP2:BZ2"/>
    <mergeCell ref="CA2:CK2"/>
    <mergeCell ref="CL2:CV2"/>
    <mergeCell ref="CA3:CK3"/>
    <mergeCell ref="CW2:DG2"/>
    <mergeCell ref="DH2:DR2"/>
    <mergeCell ref="DS2:EC2"/>
    <mergeCell ref="X3:AH3"/>
    <mergeCell ref="AI3:AS3"/>
    <mergeCell ref="AT3:BD3"/>
    <mergeCell ref="BE3:BO3"/>
    <mergeCell ref="BP3:BZ3"/>
    <mergeCell ref="HN2:HX2"/>
    <mergeCell ref="HY2:II2"/>
    <mergeCell ref="FK2:FU2"/>
    <mergeCell ref="FV2:GF2"/>
    <mergeCell ref="GG2:GQ2"/>
    <mergeCell ref="GR2:HB2"/>
    <mergeCell ref="HC2:HM2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A1:M1"/>
    <mergeCell ref="A2:M2"/>
    <mergeCell ref="A3:M3"/>
    <mergeCell ref="A5:B6"/>
    <mergeCell ref="L5:M6"/>
    <mergeCell ref="I5:K5"/>
    <mergeCell ref="L24:M24"/>
    <mergeCell ref="A24:B24"/>
    <mergeCell ref="E4:G4"/>
    <mergeCell ref="C5:E5"/>
    <mergeCell ref="F5:H5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Y122"/>
  <sheetViews>
    <sheetView view="pageBreakPreview" topLeftCell="A103" zoomScaleNormal="100" zoomScaleSheetLayoutView="100" workbookViewId="0">
      <selection activeCell="A122" sqref="A122:F122"/>
    </sheetView>
  </sheetViews>
  <sheetFormatPr defaultColWidth="9.140625" defaultRowHeight="14.25" x14ac:dyDescent="0.2"/>
  <cols>
    <col min="1" max="1" width="21.5703125" style="311" customWidth="1"/>
    <col min="2" max="2" width="24.140625" style="311" customWidth="1"/>
    <col min="3" max="3" width="7.42578125" style="311" customWidth="1"/>
    <col min="4" max="4" width="6.28515625" style="318" bestFit="1" customWidth="1"/>
    <col min="5" max="5" width="5.85546875" style="311" customWidth="1"/>
    <col min="6" max="21" width="5.42578125" style="311" customWidth="1"/>
    <col min="22" max="23" width="4.42578125" style="311" customWidth="1"/>
    <col min="24" max="24" width="6" style="311" customWidth="1"/>
    <col min="25" max="25" width="26.7109375" style="321" customWidth="1"/>
    <col min="26" max="16384" width="9.140625" style="311"/>
  </cols>
  <sheetData>
    <row r="1" spans="1:25" ht="23.25" x14ac:dyDescent="0.2">
      <c r="A1" s="1571" t="s">
        <v>655</v>
      </c>
      <c r="B1" s="1571"/>
      <c r="C1" s="1571"/>
      <c r="D1" s="1571"/>
      <c r="E1" s="1571"/>
      <c r="F1" s="1571"/>
      <c r="G1" s="1571"/>
      <c r="H1" s="1571"/>
      <c r="I1" s="1571"/>
      <c r="J1" s="1571"/>
      <c r="K1" s="1571"/>
      <c r="L1" s="1571"/>
      <c r="M1" s="1571"/>
      <c r="N1" s="1571"/>
      <c r="O1" s="1571"/>
      <c r="P1" s="1571"/>
      <c r="Q1" s="1571"/>
      <c r="R1" s="1571"/>
      <c r="S1" s="1571"/>
      <c r="T1" s="1571"/>
      <c r="U1" s="1571"/>
      <c r="V1" s="1571"/>
      <c r="W1" s="1571"/>
      <c r="X1" s="1571"/>
      <c r="Y1" s="1571"/>
    </row>
    <row r="2" spans="1:25" ht="15.75" x14ac:dyDescent="0.2">
      <c r="A2" s="1572" t="s">
        <v>664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  <c r="P2" s="1572"/>
      <c r="Q2" s="1572"/>
      <c r="R2" s="1572"/>
      <c r="S2" s="1572"/>
      <c r="T2" s="1572"/>
      <c r="U2" s="1572"/>
      <c r="V2" s="1572"/>
      <c r="W2" s="1572"/>
      <c r="X2" s="1572"/>
      <c r="Y2" s="1572"/>
    </row>
    <row r="3" spans="1:25" ht="15.75" x14ac:dyDescent="0.2">
      <c r="A3" s="1572" t="s">
        <v>354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  <c r="L3" s="1572"/>
      <c r="M3" s="1572"/>
      <c r="N3" s="1572"/>
      <c r="O3" s="1572"/>
      <c r="P3" s="1572"/>
      <c r="Q3" s="1572"/>
      <c r="R3" s="1572"/>
      <c r="S3" s="1572"/>
      <c r="T3" s="1572"/>
      <c r="U3" s="1572"/>
      <c r="V3" s="1572"/>
      <c r="W3" s="1572"/>
      <c r="X3" s="1572"/>
      <c r="Y3" s="1572"/>
    </row>
    <row r="4" spans="1:25" ht="15.75" x14ac:dyDescent="0.2">
      <c r="A4" s="1572">
        <v>2018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</row>
    <row r="5" spans="1:25" ht="15.75" x14ac:dyDescent="0.2">
      <c r="A5" s="320" t="s">
        <v>958</v>
      </c>
      <c r="B5" s="740"/>
      <c r="C5" s="740"/>
      <c r="D5" s="740"/>
      <c r="E5" s="1195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325" t="s">
        <v>206</v>
      </c>
    </row>
    <row r="6" spans="1:25" ht="38.25" customHeight="1" x14ac:dyDescent="0.2">
      <c r="A6" s="312" t="s">
        <v>1127</v>
      </c>
      <c r="B6" s="978" t="s">
        <v>114</v>
      </c>
      <c r="C6" s="979" t="s">
        <v>425</v>
      </c>
      <c r="D6" s="314" t="s">
        <v>404</v>
      </c>
      <c r="E6" s="1196" t="s">
        <v>1420</v>
      </c>
      <c r="F6" s="417" t="s">
        <v>1126</v>
      </c>
      <c r="G6" s="418" t="s">
        <v>274</v>
      </c>
      <c r="H6" s="418" t="s">
        <v>177</v>
      </c>
      <c r="I6" s="418" t="s">
        <v>175</v>
      </c>
      <c r="J6" s="418" t="s">
        <v>173</v>
      </c>
      <c r="K6" s="418" t="s">
        <v>171</v>
      </c>
      <c r="L6" s="418" t="s">
        <v>169</v>
      </c>
      <c r="M6" s="418" t="s">
        <v>167</v>
      </c>
      <c r="N6" s="418" t="s">
        <v>165</v>
      </c>
      <c r="O6" s="418" t="s">
        <v>72</v>
      </c>
      <c r="P6" s="418" t="s">
        <v>70</v>
      </c>
      <c r="Q6" s="418" t="s">
        <v>68</v>
      </c>
      <c r="R6" s="418" t="s">
        <v>66</v>
      </c>
      <c r="S6" s="418" t="s">
        <v>64</v>
      </c>
      <c r="T6" s="418" t="s">
        <v>62</v>
      </c>
      <c r="U6" s="418" t="s">
        <v>157</v>
      </c>
      <c r="V6" s="418" t="s">
        <v>155</v>
      </c>
      <c r="W6" s="419" t="s">
        <v>465</v>
      </c>
      <c r="X6" s="314" t="s">
        <v>424</v>
      </c>
      <c r="Y6" s="313" t="s">
        <v>1048</v>
      </c>
    </row>
    <row r="7" spans="1:25" s="370" customFormat="1" ht="13.5" thickBot="1" x14ac:dyDescent="0.25">
      <c r="A7" s="1573" t="s">
        <v>1049</v>
      </c>
      <c r="B7" s="1575" t="s">
        <v>1050</v>
      </c>
      <c r="C7" s="966" t="s">
        <v>801</v>
      </c>
      <c r="D7" s="441">
        <f>SUM(E7:W7)</f>
        <v>0</v>
      </c>
      <c r="E7" s="442">
        <f>0</f>
        <v>0</v>
      </c>
      <c r="F7" s="442">
        <f>0</f>
        <v>0</v>
      </c>
      <c r="G7" s="443">
        <f>0</f>
        <v>0</v>
      </c>
      <c r="H7" s="443">
        <f>0</f>
        <v>0</v>
      </c>
      <c r="I7" s="443">
        <f>0</f>
        <v>0</v>
      </c>
      <c r="J7" s="443">
        <f>0</f>
        <v>0</v>
      </c>
      <c r="K7" s="443">
        <f>0</f>
        <v>0</v>
      </c>
      <c r="L7" s="443">
        <f>0</f>
        <v>0</v>
      </c>
      <c r="M7" s="443">
        <f>0</f>
        <v>0</v>
      </c>
      <c r="N7" s="443">
        <f>0</f>
        <v>0</v>
      </c>
      <c r="O7" s="443">
        <f>0</f>
        <v>0</v>
      </c>
      <c r="P7" s="443">
        <f>0</f>
        <v>0</v>
      </c>
      <c r="Q7" s="443">
        <f>0</f>
        <v>0</v>
      </c>
      <c r="R7" s="443">
        <f>0</f>
        <v>0</v>
      </c>
      <c r="S7" s="443">
        <f>0</f>
        <v>0</v>
      </c>
      <c r="T7" s="443">
        <f>0</f>
        <v>0</v>
      </c>
      <c r="U7" s="443">
        <f>0</f>
        <v>0</v>
      </c>
      <c r="V7" s="443">
        <f>0</f>
        <v>0</v>
      </c>
      <c r="W7" s="443">
        <f>0</f>
        <v>0</v>
      </c>
      <c r="X7" s="381" t="s">
        <v>184</v>
      </c>
      <c r="Y7" s="1577" t="s">
        <v>1051</v>
      </c>
    </row>
    <row r="8" spans="1:25" s="370" customFormat="1" ht="13.5" thickBot="1" x14ac:dyDescent="0.25">
      <c r="A8" s="1574"/>
      <c r="B8" s="1576"/>
      <c r="C8" s="967" t="s">
        <v>802</v>
      </c>
      <c r="D8" s="441">
        <f t="shared" ref="D8:D71" si="0">SUM(E8:W8)</f>
        <v>0</v>
      </c>
      <c r="E8" s="444">
        <f>0</f>
        <v>0</v>
      </c>
      <c r="F8" s="444">
        <f>0</f>
        <v>0</v>
      </c>
      <c r="G8" s="445">
        <f>0</f>
        <v>0</v>
      </c>
      <c r="H8" s="445">
        <f>0</f>
        <v>0</v>
      </c>
      <c r="I8" s="445">
        <f>0</f>
        <v>0</v>
      </c>
      <c r="J8" s="445">
        <f>0</f>
        <v>0</v>
      </c>
      <c r="K8" s="445">
        <f>0</f>
        <v>0</v>
      </c>
      <c r="L8" s="445">
        <f>0</f>
        <v>0</v>
      </c>
      <c r="M8" s="445">
        <f>0</f>
        <v>0</v>
      </c>
      <c r="N8" s="445">
        <f>0</f>
        <v>0</v>
      </c>
      <c r="O8" s="445">
        <f>0</f>
        <v>0</v>
      </c>
      <c r="P8" s="445">
        <f>0</f>
        <v>0</v>
      </c>
      <c r="Q8" s="445">
        <f>0</f>
        <v>0</v>
      </c>
      <c r="R8" s="445">
        <f>0</f>
        <v>0</v>
      </c>
      <c r="S8" s="445">
        <f>0</f>
        <v>0</v>
      </c>
      <c r="T8" s="445">
        <f>0</f>
        <v>0</v>
      </c>
      <c r="U8" s="445">
        <f>0</f>
        <v>0</v>
      </c>
      <c r="V8" s="445">
        <f>0</f>
        <v>0</v>
      </c>
      <c r="W8" s="445">
        <f>0</f>
        <v>0</v>
      </c>
      <c r="X8" s="316" t="s">
        <v>446</v>
      </c>
      <c r="Y8" s="1578"/>
    </row>
    <row r="9" spans="1:25" s="371" customFormat="1" ht="13.5" thickBot="1" x14ac:dyDescent="0.25">
      <c r="A9" s="1579" t="s">
        <v>1052</v>
      </c>
      <c r="B9" s="1581" t="s">
        <v>1053</v>
      </c>
      <c r="C9" s="965" t="s">
        <v>801</v>
      </c>
      <c r="D9" s="446">
        <f t="shared" si="0"/>
        <v>1</v>
      </c>
      <c r="E9" s="447">
        <f>0</f>
        <v>0</v>
      </c>
      <c r="F9" s="447">
        <f>0</f>
        <v>0</v>
      </c>
      <c r="G9" s="448">
        <f>0</f>
        <v>0</v>
      </c>
      <c r="H9" s="448">
        <v>1</v>
      </c>
      <c r="I9" s="448">
        <f>0</f>
        <v>0</v>
      </c>
      <c r="J9" s="448">
        <f>0</f>
        <v>0</v>
      </c>
      <c r="K9" s="448">
        <f>0</f>
        <v>0</v>
      </c>
      <c r="L9" s="448">
        <f>0</f>
        <v>0</v>
      </c>
      <c r="M9" s="448">
        <f>0</f>
        <v>0</v>
      </c>
      <c r="N9" s="448">
        <f>0</f>
        <v>0</v>
      </c>
      <c r="O9" s="448">
        <f>0</f>
        <v>0</v>
      </c>
      <c r="P9" s="448">
        <f>0</f>
        <v>0</v>
      </c>
      <c r="Q9" s="448">
        <f>0</f>
        <v>0</v>
      </c>
      <c r="R9" s="448">
        <f>0</f>
        <v>0</v>
      </c>
      <c r="S9" s="448">
        <f>0</f>
        <v>0</v>
      </c>
      <c r="T9" s="448">
        <f>0</f>
        <v>0</v>
      </c>
      <c r="U9" s="448">
        <f>0</f>
        <v>0</v>
      </c>
      <c r="V9" s="448">
        <f>0</f>
        <v>0</v>
      </c>
      <c r="W9" s="448">
        <f>0</f>
        <v>0</v>
      </c>
      <c r="X9" s="315" t="s">
        <v>184</v>
      </c>
      <c r="Y9" s="1583" t="s">
        <v>1054</v>
      </c>
    </row>
    <row r="10" spans="1:25" s="371" customFormat="1" ht="13.5" thickBot="1" x14ac:dyDescent="0.25">
      <c r="A10" s="1580"/>
      <c r="B10" s="1582"/>
      <c r="C10" s="965" t="s">
        <v>802</v>
      </c>
      <c r="D10" s="446">
        <f t="shared" si="0"/>
        <v>0</v>
      </c>
      <c r="E10" s="447">
        <f>0</f>
        <v>0</v>
      </c>
      <c r="F10" s="447">
        <f>0</f>
        <v>0</v>
      </c>
      <c r="G10" s="448">
        <f>0</f>
        <v>0</v>
      </c>
      <c r="H10" s="448">
        <f>0</f>
        <v>0</v>
      </c>
      <c r="I10" s="448">
        <f>0</f>
        <v>0</v>
      </c>
      <c r="J10" s="448">
        <f>0</f>
        <v>0</v>
      </c>
      <c r="K10" s="448">
        <f>0</f>
        <v>0</v>
      </c>
      <c r="L10" s="448">
        <f>0</f>
        <v>0</v>
      </c>
      <c r="M10" s="448">
        <f>0</f>
        <v>0</v>
      </c>
      <c r="N10" s="448">
        <f>0</f>
        <v>0</v>
      </c>
      <c r="O10" s="448">
        <f>0</f>
        <v>0</v>
      </c>
      <c r="P10" s="448">
        <f>0</f>
        <v>0</v>
      </c>
      <c r="Q10" s="448">
        <f>0</f>
        <v>0</v>
      </c>
      <c r="R10" s="448">
        <f>0</f>
        <v>0</v>
      </c>
      <c r="S10" s="448">
        <f>0</f>
        <v>0</v>
      </c>
      <c r="T10" s="448">
        <f>0</f>
        <v>0</v>
      </c>
      <c r="U10" s="448">
        <f>0</f>
        <v>0</v>
      </c>
      <c r="V10" s="448">
        <f>0</f>
        <v>0</v>
      </c>
      <c r="W10" s="448">
        <f>0</f>
        <v>0</v>
      </c>
      <c r="X10" s="315" t="s">
        <v>446</v>
      </c>
      <c r="Y10" s="1583"/>
    </row>
    <row r="11" spans="1:25" s="370" customFormat="1" ht="13.5" thickBot="1" x14ac:dyDescent="0.25">
      <c r="A11" s="1584" t="s">
        <v>1055</v>
      </c>
      <c r="B11" s="1585" t="s">
        <v>1056</v>
      </c>
      <c r="C11" s="966" t="s">
        <v>801</v>
      </c>
      <c r="D11" s="971">
        <f t="shared" si="0"/>
        <v>0</v>
      </c>
      <c r="E11" s="449">
        <f>0</f>
        <v>0</v>
      </c>
      <c r="F11" s="449">
        <f>0</f>
        <v>0</v>
      </c>
      <c r="G11" s="450">
        <f>0</f>
        <v>0</v>
      </c>
      <c r="H11" s="450">
        <f>0</f>
        <v>0</v>
      </c>
      <c r="I11" s="450">
        <f>0</f>
        <v>0</v>
      </c>
      <c r="J11" s="450">
        <f>0</f>
        <v>0</v>
      </c>
      <c r="K11" s="450">
        <f>0</f>
        <v>0</v>
      </c>
      <c r="L11" s="450">
        <f>0</f>
        <v>0</v>
      </c>
      <c r="M11" s="450">
        <f>0</f>
        <v>0</v>
      </c>
      <c r="N11" s="450">
        <f>0</f>
        <v>0</v>
      </c>
      <c r="O11" s="450">
        <f>0</f>
        <v>0</v>
      </c>
      <c r="P11" s="450">
        <f>0</f>
        <v>0</v>
      </c>
      <c r="Q11" s="450">
        <f>0</f>
        <v>0</v>
      </c>
      <c r="R11" s="450">
        <f>0</f>
        <v>0</v>
      </c>
      <c r="S11" s="450">
        <f>0</f>
        <v>0</v>
      </c>
      <c r="T11" s="450">
        <f>0</f>
        <v>0</v>
      </c>
      <c r="U11" s="450">
        <f>0</f>
        <v>0</v>
      </c>
      <c r="V11" s="450">
        <f>0</f>
        <v>0</v>
      </c>
      <c r="W11" s="450">
        <f>0</f>
        <v>0</v>
      </c>
      <c r="X11" s="316" t="s">
        <v>184</v>
      </c>
      <c r="Y11" s="1586" t="s">
        <v>1057</v>
      </c>
    </row>
    <row r="12" spans="1:25" s="370" customFormat="1" ht="13.5" thickBot="1" x14ac:dyDescent="0.25">
      <c r="A12" s="1574"/>
      <c r="B12" s="1576"/>
      <c r="C12" s="967" t="s">
        <v>802</v>
      </c>
      <c r="D12" s="971">
        <f t="shared" si="0"/>
        <v>0</v>
      </c>
      <c r="E12" s="449">
        <f>0</f>
        <v>0</v>
      </c>
      <c r="F12" s="449">
        <f>0</f>
        <v>0</v>
      </c>
      <c r="G12" s="450">
        <f>0</f>
        <v>0</v>
      </c>
      <c r="H12" s="450">
        <f>0</f>
        <v>0</v>
      </c>
      <c r="I12" s="450">
        <f>0</f>
        <v>0</v>
      </c>
      <c r="J12" s="450">
        <f>0</f>
        <v>0</v>
      </c>
      <c r="K12" s="450">
        <f>0</f>
        <v>0</v>
      </c>
      <c r="L12" s="450">
        <f>0</f>
        <v>0</v>
      </c>
      <c r="M12" s="450">
        <f>0</f>
        <v>0</v>
      </c>
      <c r="N12" s="450">
        <f>0</f>
        <v>0</v>
      </c>
      <c r="O12" s="450">
        <f>0</f>
        <v>0</v>
      </c>
      <c r="P12" s="450">
        <f>0</f>
        <v>0</v>
      </c>
      <c r="Q12" s="450">
        <f>0</f>
        <v>0</v>
      </c>
      <c r="R12" s="450">
        <f>0</f>
        <v>0</v>
      </c>
      <c r="S12" s="450">
        <f>0</f>
        <v>0</v>
      </c>
      <c r="T12" s="450">
        <f>0</f>
        <v>0</v>
      </c>
      <c r="U12" s="450">
        <f>0</f>
        <v>0</v>
      </c>
      <c r="V12" s="450">
        <f>0</f>
        <v>0</v>
      </c>
      <c r="W12" s="450">
        <f>0</f>
        <v>0</v>
      </c>
      <c r="X12" s="316" t="s">
        <v>446</v>
      </c>
      <c r="Y12" s="1586"/>
    </row>
    <row r="13" spans="1:25" s="371" customFormat="1" ht="13.5" thickBot="1" x14ac:dyDescent="0.25">
      <c r="A13" s="1579" t="s">
        <v>466</v>
      </c>
      <c r="B13" s="1581" t="s">
        <v>467</v>
      </c>
      <c r="C13" s="965" t="s">
        <v>801</v>
      </c>
      <c r="D13" s="972">
        <f t="shared" si="0"/>
        <v>7</v>
      </c>
      <c r="E13" s="447">
        <f>0</f>
        <v>0</v>
      </c>
      <c r="F13" s="447">
        <f>0</f>
        <v>0</v>
      </c>
      <c r="G13" s="448">
        <f>0</f>
        <v>0</v>
      </c>
      <c r="H13" s="448">
        <v>1</v>
      </c>
      <c r="I13" s="448">
        <v>2</v>
      </c>
      <c r="J13" s="448">
        <v>1</v>
      </c>
      <c r="K13" s="448">
        <v>1</v>
      </c>
      <c r="L13" s="448">
        <v>1</v>
      </c>
      <c r="M13" s="448">
        <v>1</v>
      </c>
      <c r="N13" s="448">
        <f>0</f>
        <v>0</v>
      </c>
      <c r="O13" s="448">
        <f>0</f>
        <v>0</v>
      </c>
      <c r="P13" s="448">
        <f>0</f>
        <v>0</v>
      </c>
      <c r="Q13" s="448">
        <f>0</f>
        <v>0</v>
      </c>
      <c r="R13" s="448">
        <f>0</f>
        <v>0</v>
      </c>
      <c r="S13" s="448">
        <f>0</f>
        <v>0</v>
      </c>
      <c r="T13" s="448">
        <f>0</f>
        <v>0</v>
      </c>
      <c r="U13" s="448">
        <f>0</f>
        <v>0</v>
      </c>
      <c r="V13" s="448">
        <f>0</f>
        <v>0</v>
      </c>
      <c r="W13" s="448">
        <f>0</f>
        <v>0</v>
      </c>
      <c r="X13" s="315" t="s">
        <v>184</v>
      </c>
      <c r="Y13" s="1583" t="s">
        <v>587</v>
      </c>
    </row>
    <row r="14" spans="1:25" s="371" customFormat="1" ht="13.5" thickBot="1" x14ac:dyDescent="0.25">
      <c r="A14" s="1580"/>
      <c r="B14" s="1582"/>
      <c r="C14" s="965" t="s">
        <v>802</v>
      </c>
      <c r="D14" s="972">
        <f t="shared" si="0"/>
        <v>7</v>
      </c>
      <c r="E14" s="447">
        <f>0</f>
        <v>0</v>
      </c>
      <c r="F14" s="447">
        <v>2</v>
      </c>
      <c r="G14" s="448">
        <v>1</v>
      </c>
      <c r="H14" s="448">
        <v>1</v>
      </c>
      <c r="I14" s="448">
        <f>0</f>
        <v>0</v>
      </c>
      <c r="J14" s="448">
        <f>0</f>
        <v>0</v>
      </c>
      <c r="K14" s="448">
        <v>1</v>
      </c>
      <c r="L14" s="448">
        <f>0</f>
        <v>0</v>
      </c>
      <c r="M14" s="448">
        <f>0</f>
        <v>0</v>
      </c>
      <c r="N14" s="448">
        <f>0</f>
        <v>0</v>
      </c>
      <c r="O14" s="448">
        <v>1</v>
      </c>
      <c r="P14" s="448">
        <f>0</f>
        <v>0</v>
      </c>
      <c r="Q14" s="448">
        <f>0</f>
        <v>0</v>
      </c>
      <c r="R14" s="448">
        <f>0</f>
        <v>0</v>
      </c>
      <c r="S14" s="448">
        <f>0</f>
        <v>0</v>
      </c>
      <c r="T14" s="448">
        <f>0</f>
        <v>0</v>
      </c>
      <c r="U14" s="448">
        <f>0</f>
        <v>0</v>
      </c>
      <c r="V14" s="448">
        <f>0</f>
        <v>0</v>
      </c>
      <c r="W14" s="448">
        <v>1</v>
      </c>
      <c r="X14" s="315" t="s">
        <v>446</v>
      </c>
      <c r="Y14" s="1583"/>
    </row>
    <row r="15" spans="1:25" s="370" customFormat="1" ht="13.5" thickBot="1" x14ac:dyDescent="0.25">
      <c r="A15" s="1584" t="s">
        <v>468</v>
      </c>
      <c r="B15" s="1585" t="s">
        <v>469</v>
      </c>
      <c r="C15" s="966" t="s">
        <v>801</v>
      </c>
      <c r="D15" s="971">
        <f t="shared" si="0"/>
        <v>2</v>
      </c>
      <c r="E15" s="449">
        <f>0</f>
        <v>0</v>
      </c>
      <c r="F15" s="449">
        <f>0</f>
        <v>0</v>
      </c>
      <c r="G15" s="450">
        <f>0</f>
        <v>0</v>
      </c>
      <c r="H15" s="450">
        <f>0</f>
        <v>0</v>
      </c>
      <c r="I15" s="450">
        <v>1</v>
      </c>
      <c r="J15" s="450">
        <f>0</f>
        <v>0</v>
      </c>
      <c r="K15" s="450">
        <f>0</f>
        <v>0</v>
      </c>
      <c r="L15" s="450">
        <f>0</f>
        <v>0</v>
      </c>
      <c r="M15" s="450">
        <f>0</f>
        <v>0</v>
      </c>
      <c r="N15" s="450">
        <f>0</f>
        <v>0</v>
      </c>
      <c r="O15" s="450">
        <f>0</f>
        <v>0</v>
      </c>
      <c r="P15" s="450">
        <f>0</f>
        <v>0</v>
      </c>
      <c r="Q15" s="450">
        <v>1</v>
      </c>
      <c r="R15" s="450">
        <f>0</f>
        <v>0</v>
      </c>
      <c r="S15" s="450">
        <f>0</f>
        <v>0</v>
      </c>
      <c r="T15" s="450">
        <f>0</f>
        <v>0</v>
      </c>
      <c r="U15" s="450">
        <f>0</f>
        <v>0</v>
      </c>
      <c r="V15" s="450">
        <f>0</f>
        <v>0</v>
      </c>
      <c r="W15" s="450">
        <f>0</f>
        <v>0</v>
      </c>
      <c r="X15" s="316" t="s">
        <v>184</v>
      </c>
      <c r="Y15" s="1586" t="s">
        <v>588</v>
      </c>
    </row>
    <row r="16" spans="1:25" s="370" customFormat="1" ht="13.5" thickBot="1" x14ac:dyDescent="0.25">
      <c r="A16" s="1574"/>
      <c r="B16" s="1576"/>
      <c r="C16" s="967" t="s">
        <v>802</v>
      </c>
      <c r="D16" s="971">
        <f t="shared" si="0"/>
        <v>1</v>
      </c>
      <c r="E16" s="449">
        <f>0</f>
        <v>0</v>
      </c>
      <c r="F16" s="449">
        <f>0</f>
        <v>0</v>
      </c>
      <c r="G16" s="450">
        <f>0</f>
        <v>0</v>
      </c>
      <c r="H16" s="450">
        <f>0</f>
        <v>0</v>
      </c>
      <c r="I16" s="450">
        <v>1</v>
      </c>
      <c r="J16" s="450">
        <f>0</f>
        <v>0</v>
      </c>
      <c r="K16" s="450">
        <f>0</f>
        <v>0</v>
      </c>
      <c r="L16" s="450">
        <f>0</f>
        <v>0</v>
      </c>
      <c r="M16" s="450">
        <f>0</f>
        <v>0</v>
      </c>
      <c r="N16" s="450">
        <f>0</f>
        <v>0</v>
      </c>
      <c r="O16" s="450">
        <f>0</f>
        <v>0</v>
      </c>
      <c r="P16" s="450">
        <f>0</f>
        <v>0</v>
      </c>
      <c r="Q16" s="450">
        <f>0</f>
        <v>0</v>
      </c>
      <c r="R16" s="450">
        <f>0</f>
        <v>0</v>
      </c>
      <c r="S16" s="450">
        <f>0</f>
        <v>0</v>
      </c>
      <c r="T16" s="450">
        <f>0</f>
        <v>0</v>
      </c>
      <c r="U16" s="450">
        <f>0</f>
        <v>0</v>
      </c>
      <c r="V16" s="450">
        <f>0</f>
        <v>0</v>
      </c>
      <c r="W16" s="450">
        <f>0</f>
        <v>0</v>
      </c>
      <c r="X16" s="316" t="s">
        <v>446</v>
      </c>
      <c r="Y16" s="1586"/>
    </row>
    <row r="17" spans="1:25" s="371" customFormat="1" ht="13.5" thickBot="1" x14ac:dyDescent="0.25">
      <c r="A17" s="1579" t="s">
        <v>1058</v>
      </c>
      <c r="B17" s="1581" t="s">
        <v>1059</v>
      </c>
      <c r="C17" s="965" t="s">
        <v>801</v>
      </c>
      <c r="D17" s="972">
        <f t="shared" si="0"/>
        <v>0</v>
      </c>
      <c r="E17" s="447">
        <f>0</f>
        <v>0</v>
      </c>
      <c r="F17" s="447">
        <f>0</f>
        <v>0</v>
      </c>
      <c r="G17" s="448">
        <f>0</f>
        <v>0</v>
      </c>
      <c r="H17" s="448">
        <f>0</f>
        <v>0</v>
      </c>
      <c r="I17" s="448">
        <f>0</f>
        <v>0</v>
      </c>
      <c r="J17" s="448">
        <f>0</f>
        <v>0</v>
      </c>
      <c r="K17" s="448">
        <f>0</f>
        <v>0</v>
      </c>
      <c r="L17" s="448">
        <f>0</f>
        <v>0</v>
      </c>
      <c r="M17" s="448">
        <f>0</f>
        <v>0</v>
      </c>
      <c r="N17" s="448">
        <f>0</f>
        <v>0</v>
      </c>
      <c r="O17" s="448">
        <f>0</f>
        <v>0</v>
      </c>
      <c r="P17" s="448">
        <f>0</f>
        <v>0</v>
      </c>
      <c r="Q17" s="448">
        <f>0</f>
        <v>0</v>
      </c>
      <c r="R17" s="448">
        <f>0</f>
        <v>0</v>
      </c>
      <c r="S17" s="448">
        <f>0</f>
        <v>0</v>
      </c>
      <c r="T17" s="448">
        <f>0</f>
        <v>0</v>
      </c>
      <c r="U17" s="448">
        <f>0</f>
        <v>0</v>
      </c>
      <c r="V17" s="448">
        <f>0</f>
        <v>0</v>
      </c>
      <c r="W17" s="448">
        <f>0</f>
        <v>0</v>
      </c>
      <c r="X17" s="315" t="s">
        <v>184</v>
      </c>
      <c r="Y17" s="1583" t="s">
        <v>1060</v>
      </c>
    </row>
    <row r="18" spans="1:25" s="371" customFormat="1" ht="13.5" thickBot="1" x14ac:dyDescent="0.25">
      <c r="A18" s="1580"/>
      <c r="B18" s="1582"/>
      <c r="C18" s="965" t="s">
        <v>802</v>
      </c>
      <c r="D18" s="972">
        <f t="shared" si="0"/>
        <v>0</v>
      </c>
      <c r="E18" s="447">
        <f>0</f>
        <v>0</v>
      </c>
      <c r="F18" s="447">
        <f>0</f>
        <v>0</v>
      </c>
      <c r="G18" s="448">
        <f>0</f>
        <v>0</v>
      </c>
      <c r="H18" s="448">
        <f>0</f>
        <v>0</v>
      </c>
      <c r="I18" s="448">
        <f>0</f>
        <v>0</v>
      </c>
      <c r="J18" s="448">
        <f>0</f>
        <v>0</v>
      </c>
      <c r="K18" s="448">
        <f>0</f>
        <v>0</v>
      </c>
      <c r="L18" s="448">
        <f>0</f>
        <v>0</v>
      </c>
      <c r="M18" s="448">
        <f>0</f>
        <v>0</v>
      </c>
      <c r="N18" s="448">
        <f>0</f>
        <v>0</v>
      </c>
      <c r="O18" s="448">
        <f>0</f>
        <v>0</v>
      </c>
      <c r="P18" s="448">
        <f>0</f>
        <v>0</v>
      </c>
      <c r="Q18" s="448">
        <f>0</f>
        <v>0</v>
      </c>
      <c r="R18" s="448">
        <f>0</f>
        <v>0</v>
      </c>
      <c r="S18" s="448">
        <f>0</f>
        <v>0</v>
      </c>
      <c r="T18" s="448">
        <f>0</f>
        <v>0</v>
      </c>
      <c r="U18" s="448">
        <f>0</f>
        <v>0</v>
      </c>
      <c r="V18" s="448">
        <f>0</f>
        <v>0</v>
      </c>
      <c r="W18" s="448">
        <f>0</f>
        <v>0</v>
      </c>
      <c r="X18" s="315" t="s">
        <v>446</v>
      </c>
      <c r="Y18" s="1583"/>
    </row>
    <row r="19" spans="1:25" s="370" customFormat="1" ht="31.5" customHeight="1" thickBot="1" x14ac:dyDescent="0.25">
      <c r="A19" s="1584" t="s">
        <v>688</v>
      </c>
      <c r="B19" s="1585" t="s">
        <v>470</v>
      </c>
      <c r="C19" s="966" t="s">
        <v>801</v>
      </c>
      <c r="D19" s="971">
        <f t="shared" si="0"/>
        <v>4</v>
      </c>
      <c r="E19" s="449">
        <f>0</f>
        <v>0</v>
      </c>
      <c r="F19" s="449">
        <f>0</f>
        <v>0</v>
      </c>
      <c r="G19" s="450">
        <f>0</f>
        <v>0</v>
      </c>
      <c r="H19" s="450">
        <f>0</f>
        <v>0</v>
      </c>
      <c r="I19" s="450">
        <v>1</v>
      </c>
      <c r="J19" s="450">
        <f>0</f>
        <v>0</v>
      </c>
      <c r="K19" s="450">
        <f>0</f>
        <v>0</v>
      </c>
      <c r="L19" s="450">
        <v>1</v>
      </c>
      <c r="M19" s="450">
        <v>1</v>
      </c>
      <c r="N19" s="450">
        <f>0</f>
        <v>0</v>
      </c>
      <c r="O19" s="450">
        <v>1</v>
      </c>
      <c r="P19" s="450">
        <f>0</f>
        <v>0</v>
      </c>
      <c r="Q19" s="450">
        <f>0</f>
        <v>0</v>
      </c>
      <c r="R19" s="450">
        <f>0</f>
        <v>0</v>
      </c>
      <c r="S19" s="450">
        <f>0</f>
        <v>0</v>
      </c>
      <c r="T19" s="450">
        <f>0</f>
        <v>0</v>
      </c>
      <c r="U19" s="450">
        <f>0</f>
        <v>0</v>
      </c>
      <c r="V19" s="450">
        <f>0</f>
        <v>0</v>
      </c>
      <c r="W19" s="450">
        <f>0</f>
        <v>0</v>
      </c>
      <c r="X19" s="316" t="s">
        <v>184</v>
      </c>
      <c r="Y19" s="1586" t="s">
        <v>589</v>
      </c>
    </row>
    <row r="20" spans="1:25" s="370" customFormat="1" ht="31.5" customHeight="1" thickBot="1" x14ac:dyDescent="0.25">
      <c r="A20" s="1574"/>
      <c r="B20" s="1576"/>
      <c r="C20" s="967" t="s">
        <v>802</v>
      </c>
      <c r="D20" s="971">
        <f t="shared" si="0"/>
        <v>0</v>
      </c>
      <c r="E20" s="449">
        <f>0</f>
        <v>0</v>
      </c>
      <c r="F20" s="449">
        <f>0</f>
        <v>0</v>
      </c>
      <c r="G20" s="450">
        <f>0</f>
        <v>0</v>
      </c>
      <c r="H20" s="450">
        <f>0</f>
        <v>0</v>
      </c>
      <c r="I20" s="450">
        <f>0</f>
        <v>0</v>
      </c>
      <c r="J20" s="450">
        <f>0</f>
        <v>0</v>
      </c>
      <c r="K20" s="450">
        <f>0</f>
        <v>0</v>
      </c>
      <c r="L20" s="450">
        <f>0</f>
        <v>0</v>
      </c>
      <c r="M20" s="450">
        <f>0</f>
        <v>0</v>
      </c>
      <c r="N20" s="450">
        <f>0</f>
        <v>0</v>
      </c>
      <c r="O20" s="450">
        <f>0</f>
        <v>0</v>
      </c>
      <c r="P20" s="450">
        <f>0</f>
        <v>0</v>
      </c>
      <c r="Q20" s="450">
        <f>0</f>
        <v>0</v>
      </c>
      <c r="R20" s="450">
        <f>0</f>
        <v>0</v>
      </c>
      <c r="S20" s="450">
        <f>0</f>
        <v>0</v>
      </c>
      <c r="T20" s="450">
        <f>0</f>
        <v>0</v>
      </c>
      <c r="U20" s="450">
        <f>0</f>
        <v>0</v>
      </c>
      <c r="V20" s="450">
        <f>0</f>
        <v>0</v>
      </c>
      <c r="W20" s="450">
        <f>0</f>
        <v>0</v>
      </c>
      <c r="X20" s="316" t="s">
        <v>446</v>
      </c>
      <c r="Y20" s="1586"/>
    </row>
    <row r="21" spans="1:25" s="371" customFormat="1" ht="13.5" thickBot="1" x14ac:dyDescent="0.25">
      <c r="A21" s="1579" t="s">
        <v>471</v>
      </c>
      <c r="B21" s="1581" t="s">
        <v>472</v>
      </c>
      <c r="C21" s="965" t="s">
        <v>801</v>
      </c>
      <c r="D21" s="972">
        <f t="shared" si="0"/>
        <v>4</v>
      </c>
      <c r="E21" s="447">
        <f>0</f>
        <v>0</v>
      </c>
      <c r="F21" s="447">
        <f>0</f>
        <v>0</v>
      </c>
      <c r="G21" s="448">
        <f>0</f>
        <v>0</v>
      </c>
      <c r="H21" s="448">
        <v>1</v>
      </c>
      <c r="I21" s="448">
        <f>0</f>
        <v>0</v>
      </c>
      <c r="J21" s="448">
        <f>0</f>
        <v>0</v>
      </c>
      <c r="K21" s="448">
        <v>1</v>
      </c>
      <c r="L21" s="448">
        <f>0</f>
        <v>0</v>
      </c>
      <c r="M21" s="448">
        <v>1</v>
      </c>
      <c r="N21" s="448">
        <v>1</v>
      </c>
      <c r="O21" s="448">
        <f>0</f>
        <v>0</v>
      </c>
      <c r="P21" s="448">
        <f>0</f>
        <v>0</v>
      </c>
      <c r="Q21" s="448">
        <f>0</f>
        <v>0</v>
      </c>
      <c r="R21" s="448">
        <f>0</f>
        <v>0</v>
      </c>
      <c r="S21" s="448">
        <f>0</f>
        <v>0</v>
      </c>
      <c r="T21" s="448">
        <f>0</f>
        <v>0</v>
      </c>
      <c r="U21" s="448">
        <f>0</f>
        <v>0</v>
      </c>
      <c r="V21" s="448">
        <f>0</f>
        <v>0</v>
      </c>
      <c r="W21" s="448">
        <f>0</f>
        <v>0</v>
      </c>
      <c r="X21" s="315" t="s">
        <v>184</v>
      </c>
      <c r="Y21" s="1583" t="s">
        <v>591</v>
      </c>
    </row>
    <row r="22" spans="1:25" s="371" customFormat="1" ht="13.5" thickBot="1" x14ac:dyDescent="0.25">
      <c r="A22" s="1580"/>
      <c r="B22" s="1582"/>
      <c r="C22" s="965" t="s">
        <v>802</v>
      </c>
      <c r="D22" s="972">
        <f t="shared" si="0"/>
        <v>3</v>
      </c>
      <c r="E22" s="447">
        <f>0</f>
        <v>0</v>
      </c>
      <c r="F22" s="447">
        <v>1</v>
      </c>
      <c r="G22" s="448">
        <f>0</f>
        <v>0</v>
      </c>
      <c r="H22" s="448">
        <f>0</f>
        <v>0</v>
      </c>
      <c r="I22" s="448">
        <v>1</v>
      </c>
      <c r="J22" s="448">
        <f>0</f>
        <v>0</v>
      </c>
      <c r="K22" s="448">
        <f>0</f>
        <v>0</v>
      </c>
      <c r="L22" s="448">
        <f>0</f>
        <v>0</v>
      </c>
      <c r="M22" s="448">
        <f>0</f>
        <v>0</v>
      </c>
      <c r="N22" s="448">
        <v>1</v>
      </c>
      <c r="O22" s="448">
        <f>0</f>
        <v>0</v>
      </c>
      <c r="P22" s="448">
        <f>0</f>
        <v>0</v>
      </c>
      <c r="Q22" s="448">
        <f>0</f>
        <v>0</v>
      </c>
      <c r="R22" s="448">
        <f>0</f>
        <v>0</v>
      </c>
      <c r="S22" s="448">
        <f>0</f>
        <v>0</v>
      </c>
      <c r="T22" s="448">
        <f>0</f>
        <v>0</v>
      </c>
      <c r="U22" s="448">
        <f>0</f>
        <v>0</v>
      </c>
      <c r="V22" s="448">
        <f>0</f>
        <v>0</v>
      </c>
      <c r="W22" s="448">
        <f>0</f>
        <v>0</v>
      </c>
      <c r="X22" s="315" t="s">
        <v>446</v>
      </c>
      <c r="Y22" s="1583"/>
    </row>
    <row r="23" spans="1:25" s="370" customFormat="1" ht="13.5" thickBot="1" x14ac:dyDescent="0.25">
      <c r="A23" s="1584" t="s">
        <v>473</v>
      </c>
      <c r="B23" s="1585" t="s">
        <v>474</v>
      </c>
      <c r="C23" s="966" t="s">
        <v>801</v>
      </c>
      <c r="D23" s="971">
        <f t="shared" si="0"/>
        <v>1</v>
      </c>
      <c r="E23" s="449">
        <f>0</f>
        <v>0</v>
      </c>
      <c r="F23" s="449">
        <f>0</f>
        <v>0</v>
      </c>
      <c r="G23" s="450">
        <v>1</v>
      </c>
      <c r="H23" s="450">
        <f>0</f>
        <v>0</v>
      </c>
      <c r="I23" s="450">
        <f>0</f>
        <v>0</v>
      </c>
      <c r="J23" s="450">
        <f>0</f>
        <v>0</v>
      </c>
      <c r="K23" s="450">
        <f>0</f>
        <v>0</v>
      </c>
      <c r="L23" s="450">
        <f>0</f>
        <v>0</v>
      </c>
      <c r="M23" s="450">
        <f>0</f>
        <v>0</v>
      </c>
      <c r="N23" s="450">
        <f>0</f>
        <v>0</v>
      </c>
      <c r="O23" s="450">
        <f>0</f>
        <v>0</v>
      </c>
      <c r="P23" s="450">
        <f>0</f>
        <v>0</v>
      </c>
      <c r="Q23" s="450">
        <f>0</f>
        <v>0</v>
      </c>
      <c r="R23" s="450">
        <f>0</f>
        <v>0</v>
      </c>
      <c r="S23" s="450">
        <f>0</f>
        <v>0</v>
      </c>
      <c r="T23" s="450">
        <f>0</f>
        <v>0</v>
      </c>
      <c r="U23" s="450">
        <f>0</f>
        <v>0</v>
      </c>
      <c r="V23" s="450">
        <f>0</f>
        <v>0</v>
      </c>
      <c r="W23" s="450">
        <f>0</f>
        <v>0</v>
      </c>
      <c r="X23" s="316" t="s">
        <v>184</v>
      </c>
      <c r="Y23" s="1586" t="s">
        <v>590</v>
      </c>
    </row>
    <row r="24" spans="1:25" s="370" customFormat="1" ht="13.5" thickBot="1" x14ac:dyDescent="0.25">
      <c r="A24" s="1574"/>
      <c r="B24" s="1576"/>
      <c r="C24" s="967" t="s">
        <v>802</v>
      </c>
      <c r="D24" s="971">
        <f t="shared" si="0"/>
        <v>2</v>
      </c>
      <c r="E24" s="449">
        <f>0</f>
        <v>0</v>
      </c>
      <c r="F24" s="449">
        <v>1</v>
      </c>
      <c r="G24" s="450">
        <f>0</f>
        <v>0</v>
      </c>
      <c r="H24" s="450">
        <f>0</f>
        <v>0</v>
      </c>
      <c r="I24" s="450">
        <f>0</f>
        <v>0</v>
      </c>
      <c r="J24" s="450">
        <f>0</f>
        <v>0</v>
      </c>
      <c r="K24" s="450">
        <f>0</f>
        <v>0</v>
      </c>
      <c r="L24" s="450">
        <f>0</f>
        <v>0</v>
      </c>
      <c r="M24" s="450">
        <f>0</f>
        <v>0</v>
      </c>
      <c r="N24" s="450">
        <f>0</f>
        <v>0</v>
      </c>
      <c r="O24" s="450">
        <f>0</f>
        <v>0</v>
      </c>
      <c r="P24" s="450">
        <f>0</f>
        <v>0</v>
      </c>
      <c r="Q24" s="450">
        <f>0</f>
        <v>0</v>
      </c>
      <c r="R24" s="450">
        <v>1</v>
      </c>
      <c r="S24" s="450">
        <f>0</f>
        <v>0</v>
      </c>
      <c r="T24" s="450">
        <f>0</f>
        <v>0</v>
      </c>
      <c r="U24" s="450">
        <f>0</f>
        <v>0</v>
      </c>
      <c r="V24" s="450">
        <f>0</f>
        <v>0</v>
      </c>
      <c r="W24" s="450">
        <f>0</f>
        <v>0</v>
      </c>
      <c r="X24" s="316" t="s">
        <v>446</v>
      </c>
      <c r="Y24" s="1586"/>
    </row>
    <row r="25" spans="1:25" s="371" customFormat="1" ht="13.5" thickBot="1" x14ac:dyDescent="0.25">
      <c r="A25" s="1579" t="s">
        <v>475</v>
      </c>
      <c r="B25" s="1581" t="s">
        <v>476</v>
      </c>
      <c r="C25" s="965" t="s">
        <v>801</v>
      </c>
      <c r="D25" s="972">
        <f t="shared" si="0"/>
        <v>4</v>
      </c>
      <c r="E25" s="447">
        <f>0</f>
        <v>0</v>
      </c>
      <c r="F25" s="447">
        <f>0</f>
        <v>0</v>
      </c>
      <c r="G25" s="448">
        <v>1</v>
      </c>
      <c r="H25" s="448">
        <v>1</v>
      </c>
      <c r="I25" s="448">
        <f>0</f>
        <v>0</v>
      </c>
      <c r="J25" s="448">
        <f>0</f>
        <v>0</v>
      </c>
      <c r="K25" s="448">
        <v>1</v>
      </c>
      <c r="L25" s="448">
        <f>0</f>
        <v>0</v>
      </c>
      <c r="M25" s="448">
        <f>0</f>
        <v>0</v>
      </c>
      <c r="N25" s="448">
        <v>1</v>
      </c>
      <c r="O25" s="448">
        <f>0</f>
        <v>0</v>
      </c>
      <c r="P25" s="448">
        <f>0</f>
        <v>0</v>
      </c>
      <c r="Q25" s="448">
        <f>0</f>
        <v>0</v>
      </c>
      <c r="R25" s="448">
        <f>0</f>
        <v>0</v>
      </c>
      <c r="S25" s="448">
        <f>0</f>
        <v>0</v>
      </c>
      <c r="T25" s="448">
        <f>0</f>
        <v>0</v>
      </c>
      <c r="U25" s="448">
        <f>0</f>
        <v>0</v>
      </c>
      <c r="V25" s="448">
        <f>0</f>
        <v>0</v>
      </c>
      <c r="W25" s="448">
        <f>0</f>
        <v>0</v>
      </c>
      <c r="X25" s="315" t="s">
        <v>184</v>
      </c>
      <c r="Y25" s="1583" t="s">
        <v>592</v>
      </c>
    </row>
    <row r="26" spans="1:25" s="371" customFormat="1" ht="13.5" thickBot="1" x14ac:dyDescent="0.25">
      <c r="A26" s="1580"/>
      <c r="B26" s="1582"/>
      <c r="C26" s="965" t="s">
        <v>802</v>
      </c>
      <c r="D26" s="972">
        <f t="shared" si="0"/>
        <v>5</v>
      </c>
      <c r="E26" s="447">
        <f>0</f>
        <v>0</v>
      </c>
      <c r="F26" s="447">
        <f>0</f>
        <v>0</v>
      </c>
      <c r="G26" s="448">
        <f>0</f>
        <v>0</v>
      </c>
      <c r="H26" s="448">
        <v>2</v>
      </c>
      <c r="I26" s="448">
        <f>0</f>
        <v>0</v>
      </c>
      <c r="J26" s="448">
        <f>0</f>
        <v>0</v>
      </c>
      <c r="K26" s="448">
        <f>0</f>
        <v>0</v>
      </c>
      <c r="L26" s="448">
        <v>1</v>
      </c>
      <c r="M26" s="448">
        <f>0</f>
        <v>0</v>
      </c>
      <c r="N26" s="448">
        <f>0</f>
        <v>0</v>
      </c>
      <c r="O26" s="448">
        <f>0</f>
        <v>0</v>
      </c>
      <c r="P26" s="448">
        <v>1</v>
      </c>
      <c r="Q26" s="448">
        <f>0</f>
        <v>0</v>
      </c>
      <c r="R26" s="448">
        <f>0</f>
        <v>0</v>
      </c>
      <c r="S26" s="448">
        <f>0</f>
        <v>0</v>
      </c>
      <c r="T26" s="448">
        <v>1</v>
      </c>
      <c r="U26" s="448">
        <f>0</f>
        <v>0</v>
      </c>
      <c r="V26" s="448">
        <f>0</f>
        <v>0</v>
      </c>
      <c r="W26" s="448">
        <f>0</f>
        <v>0</v>
      </c>
      <c r="X26" s="315" t="s">
        <v>446</v>
      </c>
      <c r="Y26" s="1583"/>
    </row>
    <row r="27" spans="1:25" s="370" customFormat="1" ht="13.5" thickBot="1" x14ac:dyDescent="0.25">
      <c r="A27" s="1584" t="s">
        <v>477</v>
      </c>
      <c r="B27" s="1585" t="s">
        <v>478</v>
      </c>
      <c r="C27" s="966" t="s">
        <v>801</v>
      </c>
      <c r="D27" s="971">
        <f t="shared" si="0"/>
        <v>8</v>
      </c>
      <c r="E27" s="450">
        <f>0</f>
        <v>0</v>
      </c>
      <c r="F27" s="450">
        <v>1</v>
      </c>
      <c r="G27" s="450">
        <v>1</v>
      </c>
      <c r="H27" s="450">
        <f>0</f>
        <v>0</v>
      </c>
      <c r="I27" s="450">
        <f>0</f>
        <v>0</v>
      </c>
      <c r="J27" s="450">
        <v>1</v>
      </c>
      <c r="K27" s="450">
        <f>0</f>
        <v>0</v>
      </c>
      <c r="L27" s="450">
        <v>2</v>
      </c>
      <c r="M27" s="450">
        <v>2</v>
      </c>
      <c r="N27" s="450">
        <v>1</v>
      </c>
      <c r="O27" s="450">
        <f>0</f>
        <v>0</v>
      </c>
      <c r="P27" s="450">
        <f>0</f>
        <v>0</v>
      </c>
      <c r="Q27" s="450">
        <f>0</f>
        <v>0</v>
      </c>
      <c r="R27" s="450">
        <f>0</f>
        <v>0</v>
      </c>
      <c r="S27" s="450">
        <f>0</f>
        <v>0</v>
      </c>
      <c r="T27" s="450">
        <f>0</f>
        <v>0</v>
      </c>
      <c r="U27" s="450">
        <f>0</f>
        <v>0</v>
      </c>
      <c r="V27" s="450">
        <f>0</f>
        <v>0</v>
      </c>
      <c r="W27" s="450">
        <f>0</f>
        <v>0</v>
      </c>
      <c r="X27" s="316" t="s">
        <v>184</v>
      </c>
      <c r="Y27" s="1586" t="s">
        <v>593</v>
      </c>
    </row>
    <row r="28" spans="1:25" s="370" customFormat="1" ht="13.5" thickBot="1" x14ac:dyDescent="0.25">
      <c r="A28" s="1574"/>
      <c r="B28" s="1576"/>
      <c r="C28" s="967" t="s">
        <v>802</v>
      </c>
      <c r="D28" s="971">
        <f t="shared" si="0"/>
        <v>7</v>
      </c>
      <c r="E28" s="449">
        <f>0</f>
        <v>0</v>
      </c>
      <c r="F28" s="449">
        <f>0</f>
        <v>0</v>
      </c>
      <c r="G28" s="450">
        <f>0</f>
        <v>0</v>
      </c>
      <c r="H28" s="450">
        <v>1</v>
      </c>
      <c r="I28" s="450">
        <f>0</f>
        <v>0</v>
      </c>
      <c r="J28" s="450">
        <f>0</f>
        <v>0</v>
      </c>
      <c r="K28" s="450">
        <v>2</v>
      </c>
      <c r="L28" s="450">
        <v>1</v>
      </c>
      <c r="M28" s="450">
        <f>0</f>
        <v>0</v>
      </c>
      <c r="N28" s="450">
        <v>1</v>
      </c>
      <c r="O28" s="450">
        <v>1</v>
      </c>
      <c r="P28" s="450">
        <v>1</v>
      </c>
      <c r="Q28" s="450">
        <f>0</f>
        <v>0</v>
      </c>
      <c r="R28" s="450">
        <f>0</f>
        <v>0</v>
      </c>
      <c r="S28" s="450">
        <f>0</f>
        <v>0</v>
      </c>
      <c r="T28" s="450">
        <f>0</f>
        <v>0</v>
      </c>
      <c r="U28" s="450">
        <f>0</f>
        <v>0</v>
      </c>
      <c r="V28" s="450">
        <f>0</f>
        <v>0</v>
      </c>
      <c r="W28" s="450">
        <f>0</f>
        <v>0</v>
      </c>
      <c r="X28" s="316" t="s">
        <v>446</v>
      </c>
      <c r="Y28" s="1586"/>
    </row>
    <row r="29" spans="1:25" s="371" customFormat="1" ht="13.5" thickBot="1" x14ac:dyDescent="0.25">
      <c r="A29" s="1579" t="s">
        <v>479</v>
      </c>
      <c r="B29" s="1581" t="s">
        <v>480</v>
      </c>
      <c r="C29" s="965" t="s">
        <v>801</v>
      </c>
      <c r="D29" s="972">
        <f t="shared" si="0"/>
        <v>10</v>
      </c>
      <c r="E29" s="447">
        <f>0</f>
        <v>0</v>
      </c>
      <c r="F29" s="447">
        <f>0</f>
        <v>0</v>
      </c>
      <c r="G29" s="448">
        <v>1</v>
      </c>
      <c r="H29" s="448">
        <v>2</v>
      </c>
      <c r="I29" s="448">
        <v>1</v>
      </c>
      <c r="J29" s="448">
        <v>2</v>
      </c>
      <c r="K29" s="448">
        <v>2</v>
      </c>
      <c r="L29" s="448">
        <f>0</f>
        <v>0</v>
      </c>
      <c r="M29" s="448">
        <v>2</v>
      </c>
      <c r="N29" s="448">
        <f>0</f>
        <v>0</v>
      </c>
      <c r="O29" s="448">
        <f>0</f>
        <v>0</v>
      </c>
      <c r="P29" s="448">
        <f>0</f>
        <v>0</v>
      </c>
      <c r="Q29" s="448">
        <f>0</f>
        <v>0</v>
      </c>
      <c r="R29" s="448">
        <f>0</f>
        <v>0</v>
      </c>
      <c r="S29" s="448">
        <f>0</f>
        <v>0</v>
      </c>
      <c r="T29" s="448">
        <f>0</f>
        <v>0</v>
      </c>
      <c r="U29" s="448">
        <f>0</f>
        <v>0</v>
      </c>
      <c r="V29" s="448">
        <f>0</f>
        <v>0</v>
      </c>
      <c r="W29" s="448">
        <f>0</f>
        <v>0</v>
      </c>
      <c r="X29" s="315" t="s">
        <v>184</v>
      </c>
      <c r="Y29" s="1583" t="s">
        <v>594</v>
      </c>
    </row>
    <row r="30" spans="1:25" s="371" customFormat="1" ht="13.5" thickBot="1" x14ac:dyDescent="0.25">
      <c r="A30" s="1580"/>
      <c r="B30" s="1582"/>
      <c r="C30" s="965" t="s">
        <v>802</v>
      </c>
      <c r="D30" s="972">
        <f t="shared" si="0"/>
        <v>6</v>
      </c>
      <c r="E30" s="447">
        <f>0</f>
        <v>0</v>
      </c>
      <c r="F30" s="447">
        <v>1</v>
      </c>
      <c r="G30" s="448">
        <v>2</v>
      </c>
      <c r="H30" s="448">
        <v>1</v>
      </c>
      <c r="I30" s="448">
        <f>0</f>
        <v>0</v>
      </c>
      <c r="J30" s="448">
        <v>1</v>
      </c>
      <c r="K30" s="448">
        <f>0</f>
        <v>0</v>
      </c>
      <c r="L30" s="448">
        <v>1</v>
      </c>
      <c r="M30" s="448">
        <f>0</f>
        <v>0</v>
      </c>
      <c r="N30" s="448">
        <f>0</f>
        <v>0</v>
      </c>
      <c r="O30" s="448">
        <f>0</f>
        <v>0</v>
      </c>
      <c r="P30" s="448">
        <f>0</f>
        <v>0</v>
      </c>
      <c r="Q30" s="448">
        <f>0</f>
        <v>0</v>
      </c>
      <c r="R30" s="448">
        <f>0</f>
        <v>0</v>
      </c>
      <c r="S30" s="448">
        <f>0</f>
        <v>0</v>
      </c>
      <c r="T30" s="448">
        <f>0</f>
        <v>0</v>
      </c>
      <c r="U30" s="448">
        <f>0</f>
        <v>0</v>
      </c>
      <c r="V30" s="448">
        <f>0</f>
        <v>0</v>
      </c>
      <c r="W30" s="448">
        <f>0</f>
        <v>0</v>
      </c>
      <c r="X30" s="315" t="s">
        <v>446</v>
      </c>
      <c r="Y30" s="1583"/>
    </row>
    <row r="31" spans="1:25" s="370" customFormat="1" ht="13.5" thickBot="1" x14ac:dyDescent="0.25">
      <c r="A31" s="1584" t="s">
        <v>481</v>
      </c>
      <c r="B31" s="1585" t="s">
        <v>482</v>
      </c>
      <c r="C31" s="966" t="s">
        <v>801</v>
      </c>
      <c r="D31" s="971">
        <f t="shared" si="0"/>
        <v>5</v>
      </c>
      <c r="E31" s="449">
        <f>0</f>
        <v>0</v>
      </c>
      <c r="F31" s="449">
        <f>0</f>
        <v>0</v>
      </c>
      <c r="G31" s="450">
        <f>0</f>
        <v>0</v>
      </c>
      <c r="H31" s="450">
        <f>0</f>
        <v>0</v>
      </c>
      <c r="I31" s="450">
        <f>0</f>
        <v>0</v>
      </c>
      <c r="J31" s="450">
        <f>0</f>
        <v>0</v>
      </c>
      <c r="K31" s="450">
        <v>1</v>
      </c>
      <c r="L31" s="450">
        <v>2</v>
      </c>
      <c r="M31" s="450">
        <v>1</v>
      </c>
      <c r="N31" s="450">
        <v>1</v>
      </c>
      <c r="O31" s="450">
        <f>0</f>
        <v>0</v>
      </c>
      <c r="P31" s="450">
        <f>0</f>
        <v>0</v>
      </c>
      <c r="Q31" s="450">
        <f>0</f>
        <v>0</v>
      </c>
      <c r="R31" s="450">
        <f>0</f>
        <v>0</v>
      </c>
      <c r="S31" s="450">
        <f>0</f>
        <v>0</v>
      </c>
      <c r="T31" s="450">
        <f>0</f>
        <v>0</v>
      </c>
      <c r="U31" s="450">
        <f>0</f>
        <v>0</v>
      </c>
      <c r="V31" s="450">
        <f>0</f>
        <v>0</v>
      </c>
      <c r="W31" s="450">
        <f>0</f>
        <v>0</v>
      </c>
      <c r="X31" s="316" t="s">
        <v>184</v>
      </c>
      <c r="Y31" s="1586" t="s">
        <v>620</v>
      </c>
    </row>
    <row r="32" spans="1:25" s="370" customFormat="1" ht="13.5" thickBot="1" x14ac:dyDescent="0.25">
      <c r="A32" s="1574"/>
      <c r="B32" s="1576"/>
      <c r="C32" s="967" t="s">
        <v>802</v>
      </c>
      <c r="D32" s="971">
        <f t="shared" si="0"/>
        <v>3</v>
      </c>
      <c r="E32" s="449">
        <f>0</f>
        <v>0</v>
      </c>
      <c r="F32" s="449">
        <f>0</f>
        <v>0</v>
      </c>
      <c r="G32" s="450">
        <f>0</f>
        <v>0</v>
      </c>
      <c r="H32" s="450">
        <v>1</v>
      </c>
      <c r="I32" s="450">
        <v>1</v>
      </c>
      <c r="J32" s="450">
        <f>0</f>
        <v>0</v>
      </c>
      <c r="K32" s="450">
        <v>1</v>
      </c>
      <c r="L32" s="450">
        <f>0</f>
        <v>0</v>
      </c>
      <c r="M32" s="450">
        <f>0</f>
        <v>0</v>
      </c>
      <c r="N32" s="450">
        <f>0</f>
        <v>0</v>
      </c>
      <c r="O32" s="450">
        <f>0</f>
        <v>0</v>
      </c>
      <c r="P32" s="450">
        <f>0</f>
        <v>0</v>
      </c>
      <c r="Q32" s="450">
        <f>0</f>
        <v>0</v>
      </c>
      <c r="R32" s="450">
        <f>0</f>
        <v>0</v>
      </c>
      <c r="S32" s="450">
        <f>0</f>
        <v>0</v>
      </c>
      <c r="T32" s="450">
        <f>0</f>
        <v>0</v>
      </c>
      <c r="U32" s="450">
        <f>0</f>
        <v>0</v>
      </c>
      <c r="V32" s="450">
        <f>0</f>
        <v>0</v>
      </c>
      <c r="W32" s="450">
        <f>0</f>
        <v>0</v>
      </c>
      <c r="X32" s="316" t="s">
        <v>446</v>
      </c>
      <c r="Y32" s="1586"/>
    </row>
    <row r="33" spans="1:25" s="371" customFormat="1" ht="13.5" thickBot="1" x14ac:dyDescent="0.25">
      <c r="A33" s="1579" t="s">
        <v>689</v>
      </c>
      <c r="B33" s="1581" t="s">
        <v>690</v>
      </c>
      <c r="C33" s="965" t="s">
        <v>801</v>
      </c>
      <c r="D33" s="972">
        <f t="shared" si="0"/>
        <v>1</v>
      </c>
      <c r="E33" s="447">
        <f>0</f>
        <v>0</v>
      </c>
      <c r="F33" s="447">
        <f>0</f>
        <v>0</v>
      </c>
      <c r="G33" s="448">
        <f>0</f>
        <v>0</v>
      </c>
      <c r="H33" s="448">
        <f>0</f>
        <v>0</v>
      </c>
      <c r="I33" s="448">
        <v>1</v>
      </c>
      <c r="J33" s="448">
        <f>0</f>
        <v>0</v>
      </c>
      <c r="K33" s="448">
        <f>0</f>
        <v>0</v>
      </c>
      <c r="L33" s="448">
        <f>0</f>
        <v>0</v>
      </c>
      <c r="M33" s="448">
        <f>0</f>
        <v>0</v>
      </c>
      <c r="N33" s="448">
        <f>0</f>
        <v>0</v>
      </c>
      <c r="O33" s="448">
        <f>0</f>
        <v>0</v>
      </c>
      <c r="P33" s="448">
        <f>0</f>
        <v>0</v>
      </c>
      <c r="Q33" s="448">
        <f>0</f>
        <v>0</v>
      </c>
      <c r="R33" s="448">
        <f>0</f>
        <v>0</v>
      </c>
      <c r="S33" s="448">
        <f>0</f>
        <v>0</v>
      </c>
      <c r="T33" s="448">
        <f>0</f>
        <v>0</v>
      </c>
      <c r="U33" s="448">
        <f>0</f>
        <v>0</v>
      </c>
      <c r="V33" s="448">
        <f>0</f>
        <v>0</v>
      </c>
      <c r="W33" s="448">
        <f>0</f>
        <v>0</v>
      </c>
      <c r="X33" s="315" t="s">
        <v>184</v>
      </c>
      <c r="Y33" s="1583" t="s">
        <v>684</v>
      </c>
    </row>
    <row r="34" spans="1:25" s="371" customFormat="1" ht="13.5" thickBot="1" x14ac:dyDescent="0.25">
      <c r="A34" s="1580"/>
      <c r="B34" s="1582"/>
      <c r="C34" s="965" t="s">
        <v>802</v>
      </c>
      <c r="D34" s="972">
        <f t="shared" si="0"/>
        <v>0</v>
      </c>
      <c r="E34" s="447">
        <f>0</f>
        <v>0</v>
      </c>
      <c r="F34" s="447">
        <f>0</f>
        <v>0</v>
      </c>
      <c r="G34" s="448">
        <f>0</f>
        <v>0</v>
      </c>
      <c r="H34" s="448">
        <f>0</f>
        <v>0</v>
      </c>
      <c r="I34" s="448">
        <f>0</f>
        <v>0</v>
      </c>
      <c r="J34" s="448">
        <f>0</f>
        <v>0</v>
      </c>
      <c r="K34" s="448">
        <f>0</f>
        <v>0</v>
      </c>
      <c r="L34" s="448">
        <f>0</f>
        <v>0</v>
      </c>
      <c r="M34" s="448">
        <f>0</f>
        <v>0</v>
      </c>
      <c r="N34" s="448">
        <f>0</f>
        <v>0</v>
      </c>
      <c r="O34" s="448">
        <f>0</f>
        <v>0</v>
      </c>
      <c r="P34" s="448">
        <f>0</f>
        <v>0</v>
      </c>
      <c r="Q34" s="448">
        <f>0</f>
        <v>0</v>
      </c>
      <c r="R34" s="448">
        <f>0</f>
        <v>0</v>
      </c>
      <c r="S34" s="448">
        <f>0</f>
        <v>0</v>
      </c>
      <c r="T34" s="448">
        <f>0</f>
        <v>0</v>
      </c>
      <c r="U34" s="448">
        <f>0</f>
        <v>0</v>
      </c>
      <c r="V34" s="448">
        <f>0</f>
        <v>0</v>
      </c>
      <c r="W34" s="448">
        <f>0</f>
        <v>0</v>
      </c>
      <c r="X34" s="315" t="s">
        <v>446</v>
      </c>
      <c r="Y34" s="1583"/>
    </row>
    <row r="35" spans="1:25" s="370" customFormat="1" ht="13.5" thickBot="1" x14ac:dyDescent="0.25">
      <c r="A35" s="1584" t="s">
        <v>483</v>
      </c>
      <c r="B35" s="1585" t="s">
        <v>484</v>
      </c>
      <c r="C35" s="966" t="s">
        <v>801</v>
      </c>
      <c r="D35" s="971">
        <f t="shared" si="0"/>
        <v>11</v>
      </c>
      <c r="E35" s="449">
        <f>0</f>
        <v>0</v>
      </c>
      <c r="F35" s="449">
        <v>1</v>
      </c>
      <c r="G35" s="450">
        <v>1</v>
      </c>
      <c r="H35" s="450">
        <v>1</v>
      </c>
      <c r="I35" s="450">
        <v>1</v>
      </c>
      <c r="J35" s="450">
        <v>1</v>
      </c>
      <c r="K35" s="450">
        <v>3</v>
      </c>
      <c r="L35" s="450">
        <v>2</v>
      </c>
      <c r="M35" s="450">
        <f>0</f>
        <v>0</v>
      </c>
      <c r="N35" s="450">
        <v>1</v>
      </c>
      <c r="O35" s="450">
        <f>0</f>
        <v>0</v>
      </c>
      <c r="P35" s="450">
        <f>0</f>
        <v>0</v>
      </c>
      <c r="Q35" s="450">
        <f>0</f>
        <v>0</v>
      </c>
      <c r="R35" s="450">
        <f>0</f>
        <v>0</v>
      </c>
      <c r="S35" s="450">
        <f>0</f>
        <v>0</v>
      </c>
      <c r="T35" s="450">
        <f>0</f>
        <v>0</v>
      </c>
      <c r="U35" s="450">
        <f>0</f>
        <v>0</v>
      </c>
      <c r="V35" s="450">
        <f>0</f>
        <v>0</v>
      </c>
      <c r="W35" s="450">
        <f>0</f>
        <v>0</v>
      </c>
      <c r="X35" s="316" t="s">
        <v>184</v>
      </c>
      <c r="Y35" s="1586" t="s">
        <v>595</v>
      </c>
    </row>
    <row r="36" spans="1:25" s="370" customFormat="1" ht="13.5" thickBot="1" x14ac:dyDescent="0.25">
      <c r="A36" s="1574"/>
      <c r="B36" s="1576"/>
      <c r="C36" s="967" t="s">
        <v>802</v>
      </c>
      <c r="D36" s="971">
        <f t="shared" si="0"/>
        <v>3</v>
      </c>
      <c r="E36" s="449">
        <f>0</f>
        <v>0</v>
      </c>
      <c r="F36" s="449">
        <f>0</f>
        <v>0</v>
      </c>
      <c r="G36" s="450">
        <f>0</f>
        <v>0</v>
      </c>
      <c r="H36" s="450">
        <f>0</f>
        <v>0</v>
      </c>
      <c r="I36" s="450">
        <v>1</v>
      </c>
      <c r="J36" s="450">
        <v>1</v>
      </c>
      <c r="K36" s="450">
        <f>0</f>
        <v>0</v>
      </c>
      <c r="L36" s="450">
        <f>0</f>
        <v>0</v>
      </c>
      <c r="M36" s="450">
        <f>0</f>
        <v>0</v>
      </c>
      <c r="N36" s="450">
        <v>1</v>
      </c>
      <c r="O36" s="450">
        <f>0</f>
        <v>0</v>
      </c>
      <c r="P36" s="450">
        <f>0</f>
        <v>0</v>
      </c>
      <c r="Q36" s="450">
        <f>0</f>
        <v>0</v>
      </c>
      <c r="R36" s="450">
        <f>0</f>
        <v>0</v>
      </c>
      <c r="S36" s="450">
        <f>0</f>
        <v>0</v>
      </c>
      <c r="T36" s="450">
        <f>0</f>
        <v>0</v>
      </c>
      <c r="U36" s="450">
        <f>0</f>
        <v>0</v>
      </c>
      <c r="V36" s="450">
        <f>0</f>
        <v>0</v>
      </c>
      <c r="W36" s="450">
        <f>0</f>
        <v>0</v>
      </c>
      <c r="X36" s="316" t="s">
        <v>446</v>
      </c>
      <c r="Y36" s="1586"/>
    </row>
    <row r="37" spans="1:25" s="371" customFormat="1" ht="13.5" thickBot="1" x14ac:dyDescent="0.25">
      <c r="A37" s="1579" t="s">
        <v>1061</v>
      </c>
      <c r="B37" s="1581" t="s">
        <v>1062</v>
      </c>
      <c r="C37" s="965" t="s">
        <v>801</v>
      </c>
      <c r="D37" s="446">
        <f t="shared" si="0"/>
        <v>0</v>
      </c>
      <c r="E37" s="447">
        <f>0</f>
        <v>0</v>
      </c>
      <c r="F37" s="447">
        <f>0</f>
        <v>0</v>
      </c>
      <c r="G37" s="448">
        <f>0</f>
        <v>0</v>
      </c>
      <c r="H37" s="448">
        <f>0</f>
        <v>0</v>
      </c>
      <c r="I37" s="448">
        <f>0</f>
        <v>0</v>
      </c>
      <c r="J37" s="448">
        <f>0</f>
        <v>0</v>
      </c>
      <c r="K37" s="448">
        <f>0</f>
        <v>0</v>
      </c>
      <c r="L37" s="448">
        <f>0</f>
        <v>0</v>
      </c>
      <c r="M37" s="448">
        <f>0</f>
        <v>0</v>
      </c>
      <c r="N37" s="448">
        <f>0</f>
        <v>0</v>
      </c>
      <c r="O37" s="448">
        <f>0</f>
        <v>0</v>
      </c>
      <c r="P37" s="448">
        <f>0</f>
        <v>0</v>
      </c>
      <c r="Q37" s="448">
        <f>0</f>
        <v>0</v>
      </c>
      <c r="R37" s="448">
        <f>0</f>
        <v>0</v>
      </c>
      <c r="S37" s="448">
        <f>0</f>
        <v>0</v>
      </c>
      <c r="T37" s="448">
        <f>0</f>
        <v>0</v>
      </c>
      <c r="U37" s="448">
        <f>0</f>
        <v>0</v>
      </c>
      <c r="V37" s="448">
        <f>0</f>
        <v>0</v>
      </c>
      <c r="W37" s="448">
        <f>0</f>
        <v>0</v>
      </c>
      <c r="X37" s="315" t="s">
        <v>184</v>
      </c>
      <c r="Y37" s="1583" t="s">
        <v>1063</v>
      </c>
    </row>
    <row r="38" spans="1:25" s="371" customFormat="1" ht="13.5" thickBot="1" x14ac:dyDescent="0.25">
      <c r="A38" s="1580"/>
      <c r="B38" s="1582"/>
      <c r="C38" s="965" t="s">
        <v>802</v>
      </c>
      <c r="D38" s="446">
        <f t="shared" si="0"/>
        <v>0</v>
      </c>
      <c r="E38" s="447">
        <f>0</f>
        <v>0</v>
      </c>
      <c r="F38" s="447">
        <f>0</f>
        <v>0</v>
      </c>
      <c r="G38" s="448">
        <f>0</f>
        <v>0</v>
      </c>
      <c r="H38" s="448">
        <f>0</f>
        <v>0</v>
      </c>
      <c r="I38" s="448">
        <f>0</f>
        <v>0</v>
      </c>
      <c r="J38" s="448">
        <f>0</f>
        <v>0</v>
      </c>
      <c r="K38" s="448">
        <f>0</f>
        <v>0</v>
      </c>
      <c r="L38" s="448">
        <f>0</f>
        <v>0</v>
      </c>
      <c r="M38" s="448">
        <f>0</f>
        <v>0</v>
      </c>
      <c r="N38" s="448">
        <f>0</f>
        <v>0</v>
      </c>
      <c r="O38" s="448">
        <f>0</f>
        <v>0</v>
      </c>
      <c r="P38" s="448">
        <f>0</f>
        <v>0</v>
      </c>
      <c r="Q38" s="448">
        <f>0</f>
        <v>0</v>
      </c>
      <c r="R38" s="448">
        <f>0</f>
        <v>0</v>
      </c>
      <c r="S38" s="448">
        <f>0</f>
        <v>0</v>
      </c>
      <c r="T38" s="448">
        <f>0</f>
        <v>0</v>
      </c>
      <c r="U38" s="448">
        <f>0</f>
        <v>0</v>
      </c>
      <c r="V38" s="448">
        <f>0</f>
        <v>0</v>
      </c>
      <c r="W38" s="448">
        <f>0</f>
        <v>0</v>
      </c>
      <c r="X38" s="315" t="s">
        <v>446</v>
      </c>
      <c r="Y38" s="1583"/>
    </row>
    <row r="39" spans="1:25" s="370" customFormat="1" ht="13.5" thickBot="1" x14ac:dyDescent="0.25">
      <c r="A39" s="1584" t="s">
        <v>485</v>
      </c>
      <c r="B39" s="1585" t="s">
        <v>486</v>
      </c>
      <c r="C39" s="966" t="s">
        <v>801</v>
      </c>
      <c r="D39" s="441">
        <f t="shared" si="0"/>
        <v>1</v>
      </c>
      <c r="E39" s="449">
        <f>0</f>
        <v>0</v>
      </c>
      <c r="F39" s="449">
        <f>0</f>
        <v>0</v>
      </c>
      <c r="G39" s="450">
        <f>0</f>
        <v>0</v>
      </c>
      <c r="H39" s="450">
        <f>0</f>
        <v>0</v>
      </c>
      <c r="I39" s="450">
        <f>0</f>
        <v>0</v>
      </c>
      <c r="J39" s="450">
        <f>0</f>
        <v>0</v>
      </c>
      <c r="K39" s="450">
        <f>0</f>
        <v>0</v>
      </c>
      <c r="L39" s="450">
        <f>0</f>
        <v>0</v>
      </c>
      <c r="M39" s="450">
        <v>1</v>
      </c>
      <c r="N39" s="450">
        <f>0</f>
        <v>0</v>
      </c>
      <c r="O39" s="450">
        <f>0</f>
        <v>0</v>
      </c>
      <c r="P39" s="450">
        <f>0</f>
        <v>0</v>
      </c>
      <c r="Q39" s="450">
        <f>0</f>
        <v>0</v>
      </c>
      <c r="R39" s="450">
        <f>0</f>
        <v>0</v>
      </c>
      <c r="S39" s="450">
        <f>0</f>
        <v>0</v>
      </c>
      <c r="T39" s="450">
        <f>0</f>
        <v>0</v>
      </c>
      <c r="U39" s="450">
        <f>0</f>
        <v>0</v>
      </c>
      <c r="V39" s="450">
        <f>0</f>
        <v>0</v>
      </c>
      <c r="W39" s="450">
        <f>0</f>
        <v>0</v>
      </c>
      <c r="X39" s="316" t="s">
        <v>184</v>
      </c>
      <c r="Y39" s="1586" t="s">
        <v>596</v>
      </c>
    </row>
    <row r="40" spans="1:25" s="370" customFormat="1" ht="13.5" thickBot="1" x14ac:dyDescent="0.25">
      <c r="A40" s="1574"/>
      <c r="B40" s="1576"/>
      <c r="C40" s="967" t="s">
        <v>802</v>
      </c>
      <c r="D40" s="441">
        <f t="shared" si="0"/>
        <v>13</v>
      </c>
      <c r="E40" s="449">
        <f>0</f>
        <v>0</v>
      </c>
      <c r="F40" s="449">
        <v>1</v>
      </c>
      <c r="G40" s="450">
        <f>0</f>
        <v>0</v>
      </c>
      <c r="H40" s="450">
        <v>1</v>
      </c>
      <c r="I40" s="450">
        <f>0</f>
        <v>0</v>
      </c>
      <c r="J40" s="450">
        <v>2</v>
      </c>
      <c r="K40" s="450">
        <f>0</f>
        <v>0</v>
      </c>
      <c r="L40" s="450">
        <v>3</v>
      </c>
      <c r="M40" s="450">
        <v>2</v>
      </c>
      <c r="N40" s="450">
        <v>2</v>
      </c>
      <c r="O40" s="450">
        <v>1</v>
      </c>
      <c r="P40" s="450">
        <v>1</v>
      </c>
      <c r="Q40" s="450">
        <f>0</f>
        <v>0</v>
      </c>
      <c r="R40" s="450">
        <f>0</f>
        <v>0</v>
      </c>
      <c r="S40" s="450">
        <f>0</f>
        <v>0</v>
      </c>
      <c r="T40" s="450">
        <f>0</f>
        <v>0</v>
      </c>
      <c r="U40" s="450">
        <f>0</f>
        <v>0</v>
      </c>
      <c r="V40" s="450">
        <f>0</f>
        <v>0</v>
      </c>
      <c r="W40" s="450">
        <f>0</f>
        <v>0</v>
      </c>
      <c r="X40" s="316" t="s">
        <v>446</v>
      </c>
      <c r="Y40" s="1586"/>
    </row>
    <row r="41" spans="1:25" s="371" customFormat="1" ht="13.5" thickBot="1" x14ac:dyDescent="0.25">
      <c r="A41" s="1579" t="s">
        <v>1064</v>
      </c>
      <c r="B41" s="1581" t="s">
        <v>1065</v>
      </c>
      <c r="C41" s="965" t="s">
        <v>801</v>
      </c>
      <c r="D41" s="446">
        <f t="shared" si="0"/>
        <v>0</v>
      </c>
      <c r="E41" s="447">
        <f>0</f>
        <v>0</v>
      </c>
      <c r="F41" s="447">
        <f>0</f>
        <v>0</v>
      </c>
      <c r="G41" s="448">
        <f>0</f>
        <v>0</v>
      </c>
      <c r="H41" s="448">
        <f>0</f>
        <v>0</v>
      </c>
      <c r="I41" s="448">
        <f>0</f>
        <v>0</v>
      </c>
      <c r="J41" s="448">
        <f>0</f>
        <v>0</v>
      </c>
      <c r="K41" s="448">
        <f>0</f>
        <v>0</v>
      </c>
      <c r="L41" s="448">
        <f>0</f>
        <v>0</v>
      </c>
      <c r="M41" s="448">
        <f>0</f>
        <v>0</v>
      </c>
      <c r="N41" s="448">
        <f>0</f>
        <v>0</v>
      </c>
      <c r="O41" s="448">
        <f>0</f>
        <v>0</v>
      </c>
      <c r="P41" s="448">
        <f>0</f>
        <v>0</v>
      </c>
      <c r="Q41" s="448">
        <f>0</f>
        <v>0</v>
      </c>
      <c r="R41" s="448">
        <f>0</f>
        <v>0</v>
      </c>
      <c r="S41" s="448">
        <f>0</f>
        <v>0</v>
      </c>
      <c r="T41" s="448">
        <f>0</f>
        <v>0</v>
      </c>
      <c r="U41" s="448">
        <f>0</f>
        <v>0</v>
      </c>
      <c r="V41" s="448">
        <f>0</f>
        <v>0</v>
      </c>
      <c r="W41" s="448">
        <f>0</f>
        <v>0</v>
      </c>
      <c r="X41" s="315" t="s">
        <v>184</v>
      </c>
      <c r="Y41" s="1583" t="s">
        <v>1066</v>
      </c>
    </row>
    <row r="42" spans="1:25" s="371" customFormat="1" ht="13.5" thickBot="1" x14ac:dyDescent="0.25">
      <c r="A42" s="1580"/>
      <c r="B42" s="1582"/>
      <c r="C42" s="965" t="s">
        <v>802</v>
      </c>
      <c r="D42" s="446">
        <f t="shared" si="0"/>
        <v>0</v>
      </c>
      <c r="E42" s="447">
        <f>0</f>
        <v>0</v>
      </c>
      <c r="F42" s="447">
        <f>0</f>
        <v>0</v>
      </c>
      <c r="G42" s="448">
        <f>0</f>
        <v>0</v>
      </c>
      <c r="H42" s="448">
        <f>0</f>
        <v>0</v>
      </c>
      <c r="I42" s="448">
        <f>0</f>
        <v>0</v>
      </c>
      <c r="J42" s="448">
        <f>0</f>
        <v>0</v>
      </c>
      <c r="K42" s="448">
        <f>0</f>
        <v>0</v>
      </c>
      <c r="L42" s="448">
        <f>0</f>
        <v>0</v>
      </c>
      <c r="M42" s="448">
        <f>0</f>
        <v>0</v>
      </c>
      <c r="N42" s="448">
        <f>0</f>
        <v>0</v>
      </c>
      <c r="O42" s="448">
        <f>0</f>
        <v>0</v>
      </c>
      <c r="P42" s="448">
        <f>0</f>
        <v>0</v>
      </c>
      <c r="Q42" s="448">
        <f>0</f>
        <v>0</v>
      </c>
      <c r="R42" s="448">
        <f>0</f>
        <v>0</v>
      </c>
      <c r="S42" s="448">
        <f>0</f>
        <v>0</v>
      </c>
      <c r="T42" s="448">
        <f>0</f>
        <v>0</v>
      </c>
      <c r="U42" s="448">
        <f>0</f>
        <v>0</v>
      </c>
      <c r="V42" s="448">
        <f>0</f>
        <v>0</v>
      </c>
      <c r="W42" s="448">
        <f>0</f>
        <v>0</v>
      </c>
      <c r="X42" s="315" t="s">
        <v>446</v>
      </c>
      <c r="Y42" s="1583"/>
    </row>
    <row r="43" spans="1:25" s="370" customFormat="1" ht="13.5" thickBot="1" x14ac:dyDescent="0.25">
      <c r="A43" s="1584" t="s">
        <v>1067</v>
      </c>
      <c r="B43" s="1585" t="s">
        <v>1068</v>
      </c>
      <c r="C43" s="966" t="s">
        <v>801</v>
      </c>
      <c r="D43" s="441">
        <f t="shared" si="0"/>
        <v>0</v>
      </c>
      <c r="E43" s="449">
        <f>0</f>
        <v>0</v>
      </c>
      <c r="F43" s="449">
        <f>0</f>
        <v>0</v>
      </c>
      <c r="G43" s="450">
        <f>0</f>
        <v>0</v>
      </c>
      <c r="H43" s="450">
        <f>0</f>
        <v>0</v>
      </c>
      <c r="I43" s="450">
        <f>0</f>
        <v>0</v>
      </c>
      <c r="J43" s="450">
        <f>0</f>
        <v>0</v>
      </c>
      <c r="K43" s="450">
        <f>0</f>
        <v>0</v>
      </c>
      <c r="L43" s="450">
        <f>0</f>
        <v>0</v>
      </c>
      <c r="M43" s="450">
        <f>0</f>
        <v>0</v>
      </c>
      <c r="N43" s="450">
        <f>0</f>
        <v>0</v>
      </c>
      <c r="O43" s="450">
        <f>0</f>
        <v>0</v>
      </c>
      <c r="P43" s="450">
        <f>0</f>
        <v>0</v>
      </c>
      <c r="Q43" s="450">
        <f>0</f>
        <v>0</v>
      </c>
      <c r="R43" s="450">
        <f>0</f>
        <v>0</v>
      </c>
      <c r="S43" s="450">
        <f>0</f>
        <v>0</v>
      </c>
      <c r="T43" s="450">
        <f>0</f>
        <v>0</v>
      </c>
      <c r="U43" s="450">
        <f>0</f>
        <v>0</v>
      </c>
      <c r="V43" s="450">
        <f>0</f>
        <v>0</v>
      </c>
      <c r="W43" s="450">
        <f>0</f>
        <v>0</v>
      </c>
      <c r="X43" s="316" t="s">
        <v>184</v>
      </c>
      <c r="Y43" s="1586" t="s">
        <v>1069</v>
      </c>
    </row>
    <row r="44" spans="1:25" s="370" customFormat="1" ht="13.5" thickBot="1" x14ac:dyDescent="0.25">
      <c r="A44" s="1574"/>
      <c r="B44" s="1576"/>
      <c r="C44" s="967" t="s">
        <v>802</v>
      </c>
      <c r="D44" s="441">
        <f t="shared" si="0"/>
        <v>5</v>
      </c>
      <c r="E44" s="449">
        <f>0</f>
        <v>0</v>
      </c>
      <c r="F44" s="449">
        <f>0</f>
        <v>0</v>
      </c>
      <c r="G44" s="450">
        <f>0</f>
        <v>0</v>
      </c>
      <c r="H44" s="450">
        <v>1</v>
      </c>
      <c r="I44" s="450">
        <v>1</v>
      </c>
      <c r="J44" s="450">
        <f>0</f>
        <v>0</v>
      </c>
      <c r="K44" s="450">
        <v>1</v>
      </c>
      <c r="L44" s="450">
        <v>1</v>
      </c>
      <c r="M44" s="450">
        <v>1</v>
      </c>
      <c r="N44" s="450">
        <f>0</f>
        <v>0</v>
      </c>
      <c r="O44" s="450">
        <f>0</f>
        <v>0</v>
      </c>
      <c r="P44" s="450">
        <f>0</f>
        <v>0</v>
      </c>
      <c r="Q44" s="450">
        <f>0</f>
        <v>0</v>
      </c>
      <c r="R44" s="450">
        <f>0</f>
        <v>0</v>
      </c>
      <c r="S44" s="450">
        <f>0</f>
        <v>0</v>
      </c>
      <c r="T44" s="450">
        <f>0</f>
        <v>0</v>
      </c>
      <c r="U44" s="450">
        <f>0</f>
        <v>0</v>
      </c>
      <c r="V44" s="450">
        <f>0</f>
        <v>0</v>
      </c>
      <c r="W44" s="450">
        <f>0</f>
        <v>0</v>
      </c>
      <c r="X44" s="316" t="s">
        <v>446</v>
      </c>
      <c r="Y44" s="1586"/>
    </row>
    <row r="45" spans="1:25" s="371" customFormat="1" ht="13.5" thickBot="1" x14ac:dyDescent="0.25">
      <c r="A45" s="1579" t="s">
        <v>487</v>
      </c>
      <c r="B45" s="1581" t="s">
        <v>488</v>
      </c>
      <c r="C45" s="965" t="s">
        <v>801</v>
      </c>
      <c r="D45" s="446">
        <f t="shared" si="0"/>
        <v>0</v>
      </c>
      <c r="E45" s="447">
        <f>0</f>
        <v>0</v>
      </c>
      <c r="F45" s="447">
        <f>0</f>
        <v>0</v>
      </c>
      <c r="G45" s="448">
        <f>0</f>
        <v>0</v>
      </c>
      <c r="H45" s="448">
        <f>0</f>
        <v>0</v>
      </c>
      <c r="I45" s="448">
        <f>0</f>
        <v>0</v>
      </c>
      <c r="J45" s="448">
        <f>0</f>
        <v>0</v>
      </c>
      <c r="K45" s="448">
        <f>0</f>
        <v>0</v>
      </c>
      <c r="L45" s="448">
        <f>0</f>
        <v>0</v>
      </c>
      <c r="M45" s="448">
        <f>0</f>
        <v>0</v>
      </c>
      <c r="N45" s="448">
        <f>0</f>
        <v>0</v>
      </c>
      <c r="O45" s="448">
        <f>0</f>
        <v>0</v>
      </c>
      <c r="P45" s="448">
        <f>0</f>
        <v>0</v>
      </c>
      <c r="Q45" s="448">
        <f>0</f>
        <v>0</v>
      </c>
      <c r="R45" s="448">
        <f>0</f>
        <v>0</v>
      </c>
      <c r="S45" s="448">
        <f>0</f>
        <v>0</v>
      </c>
      <c r="T45" s="448">
        <f>0</f>
        <v>0</v>
      </c>
      <c r="U45" s="448">
        <f>0</f>
        <v>0</v>
      </c>
      <c r="V45" s="448">
        <f>0</f>
        <v>0</v>
      </c>
      <c r="W45" s="448">
        <f>0</f>
        <v>0</v>
      </c>
      <c r="X45" s="315" t="s">
        <v>184</v>
      </c>
      <c r="Y45" s="1583" t="s">
        <v>597</v>
      </c>
    </row>
    <row r="46" spans="1:25" s="371" customFormat="1" ht="12.75" x14ac:dyDescent="0.2">
      <c r="A46" s="1587"/>
      <c r="B46" s="1588"/>
      <c r="C46" s="976" t="s">
        <v>802</v>
      </c>
      <c r="D46" s="977">
        <f t="shared" si="0"/>
        <v>5</v>
      </c>
      <c r="E46" s="451">
        <f>0</f>
        <v>0</v>
      </c>
      <c r="F46" s="451">
        <f>0</f>
        <v>0</v>
      </c>
      <c r="G46" s="452">
        <f>0</f>
        <v>0</v>
      </c>
      <c r="H46" s="452">
        <f>0</f>
        <v>0</v>
      </c>
      <c r="I46" s="452">
        <f>0</f>
        <v>0</v>
      </c>
      <c r="J46" s="452">
        <f>0</f>
        <v>0</v>
      </c>
      <c r="K46" s="452">
        <v>1</v>
      </c>
      <c r="L46" s="452">
        <v>1</v>
      </c>
      <c r="M46" s="452">
        <v>2</v>
      </c>
      <c r="N46" s="452">
        <v>1</v>
      </c>
      <c r="O46" s="452">
        <f>0</f>
        <v>0</v>
      </c>
      <c r="P46" s="452">
        <f>0</f>
        <v>0</v>
      </c>
      <c r="Q46" s="452">
        <f>0</f>
        <v>0</v>
      </c>
      <c r="R46" s="452">
        <f>0</f>
        <v>0</v>
      </c>
      <c r="S46" s="452">
        <f>0</f>
        <v>0</v>
      </c>
      <c r="T46" s="452">
        <f>0</f>
        <v>0</v>
      </c>
      <c r="U46" s="452">
        <f>0</f>
        <v>0</v>
      </c>
      <c r="V46" s="452">
        <f>0</f>
        <v>0</v>
      </c>
      <c r="W46" s="452">
        <f>0</f>
        <v>0</v>
      </c>
      <c r="X46" s="317" t="s">
        <v>446</v>
      </c>
      <c r="Y46" s="1589"/>
    </row>
    <row r="47" spans="1:25" s="370" customFormat="1" ht="13.5" thickBot="1" x14ac:dyDescent="0.25">
      <c r="A47" s="1574" t="s">
        <v>489</v>
      </c>
      <c r="B47" s="1576" t="s">
        <v>490</v>
      </c>
      <c r="C47" s="974" t="s">
        <v>801</v>
      </c>
      <c r="D47" s="975">
        <f t="shared" si="0"/>
        <v>5</v>
      </c>
      <c r="E47" s="453">
        <f>0</f>
        <v>0</v>
      </c>
      <c r="F47" s="453">
        <v>2</v>
      </c>
      <c r="G47" s="454">
        <f>0</f>
        <v>0</v>
      </c>
      <c r="H47" s="454">
        <v>2</v>
      </c>
      <c r="I47" s="454">
        <f>0</f>
        <v>0</v>
      </c>
      <c r="J47" s="454">
        <v>1</v>
      </c>
      <c r="K47" s="454">
        <f>0</f>
        <v>0</v>
      </c>
      <c r="L47" s="454">
        <f>0</f>
        <v>0</v>
      </c>
      <c r="M47" s="454">
        <f>0</f>
        <v>0</v>
      </c>
      <c r="N47" s="454">
        <f>0</f>
        <v>0</v>
      </c>
      <c r="O47" s="454">
        <f>0</f>
        <v>0</v>
      </c>
      <c r="P47" s="454">
        <f>0</f>
        <v>0</v>
      </c>
      <c r="Q47" s="454">
        <f>0</f>
        <v>0</v>
      </c>
      <c r="R47" s="454">
        <f>0</f>
        <v>0</v>
      </c>
      <c r="S47" s="454">
        <f>0</f>
        <v>0</v>
      </c>
      <c r="T47" s="454">
        <f>0</f>
        <v>0</v>
      </c>
      <c r="U47" s="454">
        <f>0</f>
        <v>0</v>
      </c>
      <c r="V47" s="454">
        <f>0</f>
        <v>0</v>
      </c>
      <c r="W47" s="454">
        <f>0</f>
        <v>0</v>
      </c>
      <c r="X47" s="372" t="s">
        <v>184</v>
      </c>
      <c r="Y47" s="1578" t="s">
        <v>598</v>
      </c>
    </row>
    <row r="48" spans="1:25" s="370" customFormat="1" ht="13.5" thickBot="1" x14ac:dyDescent="0.25">
      <c r="A48" s="1590"/>
      <c r="B48" s="1591"/>
      <c r="C48" s="967" t="s">
        <v>802</v>
      </c>
      <c r="D48" s="441">
        <f t="shared" si="0"/>
        <v>0</v>
      </c>
      <c r="E48" s="449">
        <f>0</f>
        <v>0</v>
      </c>
      <c r="F48" s="449">
        <f>0</f>
        <v>0</v>
      </c>
      <c r="G48" s="450">
        <f>0</f>
        <v>0</v>
      </c>
      <c r="H48" s="450">
        <f>0</f>
        <v>0</v>
      </c>
      <c r="I48" s="450">
        <f>0</f>
        <v>0</v>
      </c>
      <c r="J48" s="450">
        <f>0</f>
        <v>0</v>
      </c>
      <c r="K48" s="450">
        <f>0</f>
        <v>0</v>
      </c>
      <c r="L48" s="450">
        <f>0</f>
        <v>0</v>
      </c>
      <c r="M48" s="450">
        <f>0</f>
        <v>0</v>
      </c>
      <c r="N48" s="450">
        <f>0</f>
        <v>0</v>
      </c>
      <c r="O48" s="450">
        <f>0</f>
        <v>0</v>
      </c>
      <c r="P48" s="450">
        <f>0</f>
        <v>0</v>
      </c>
      <c r="Q48" s="450">
        <f>0</f>
        <v>0</v>
      </c>
      <c r="R48" s="450">
        <f>0</f>
        <v>0</v>
      </c>
      <c r="S48" s="450">
        <f>0</f>
        <v>0</v>
      </c>
      <c r="T48" s="450">
        <f>0</f>
        <v>0</v>
      </c>
      <c r="U48" s="450">
        <f>0</f>
        <v>0</v>
      </c>
      <c r="V48" s="450">
        <f>0</f>
        <v>0</v>
      </c>
      <c r="W48" s="450">
        <f>0</f>
        <v>0</v>
      </c>
      <c r="X48" s="316"/>
      <c r="Y48" s="1586"/>
    </row>
    <row r="49" spans="1:25" s="371" customFormat="1" ht="13.5" thickBot="1" x14ac:dyDescent="0.25">
      <c r="A49" s="1592" t="s">
        <v>491</v>
      </c>
      <c r="B49" s="1593" t="s">
        <v>492</v>
      </c>
      <c r="C49" s="965" t="s">
        <v>801</v>
      </c>
      <c r="D49" s="446">
        <f t="shared" si="0"/>
        <v>1</v>
      </c>
      <c r="E49" s="447">
        <f>0</f>
        <v>0</v>
      </c>
      <c r="F49" s="447">
        <f>0</f>
        <v>0</v>
      </c>
      <c r="G49" s="448">
        <f>0</f>
        <v>0</v>
      </c>
      <c r="H49" s="448">
        <v>1</v>
      </c>
      <c r="I49" s="448">
        <f>0</f>
        <v>0</v>
      </c>
      <c r="J49" s="448">
        <f>0</f>
        <v>0</v>
      </c>
      <c r="K49" s="448">
        <f>0</f>
        <v>0</v>
      </c>
      <c r="L49" s="448">
        <f>0</f>
        <v>0</v>
      </c>
      <c r="M49" s="448">
        <f>0</f>
        <v>0</v>
      </c>
      <c r="N49" s="448">
        <f>0</f>
        <v>0</v>
      </c>
      <c r="O49" s="448">
        <f>0</f>
        <v>0</v>
      </c>
      <c r="P49" s="448">
        <f>0</f>
        <v>0</v>
      </c>
      <c r="Q49" s="448">
        <f>0</f>
        <v>0</v>
      </c>
      <c r="R49" s="448">
        <f>0</f>
        <v>0</v>
      </c>
      <c r="S49" s="448">
        <f>0</f>
        <v>0</v>
      </c>
      <c r="T49" s="448">
        <f>0</f>
        <v>0</v>
      </c>
      <c r="U49" s="448">
        <f>0</f>
        <v>0</v>
      </c>
      <c r="V49" s="448">
        <f>0</f>
        <v>0</v>
      </c>
      <c r="W49" s="448">
        <f>0</f>
        <v>0</v>
      </c>
      <c r="X49" s="315" t="s">
        <v>184</v>
      </c>
      <c r="Y49" s="1583" t="s">
        <v>599</v>
      </c>
    </row>
    <row r="50" spans="1:25" s="371" customFormat="1" ht="13.5" thickBot="1" x14ac:dyDescent="0.25">
      <c r="A50" s="1592"/>
      <c r="B50" s="1593"/>
      <c r="C50" s="965" t="s">
        <v>802</v>
      </c>
      <c r="D50" s="446">
        <f t="shared" si="0"/>
        <v>0</v>
      </c>
      <c r="E50" s="447">
        <f>0</f>
        <v>0</v>
      </c>
      <c r="F50" s="447">
        <f>0</f>
        <v>0</v>
      </c>
      <c r="G50" s="448">
        <f>0</f>
        <v>0</v>
      </c>
      <c r="H50" s="448">
        <f>0</f>
        <v>0</v>
      </c>
      <c r="I50" s="448">
        <f>0</f>
        <v>0</v>
      </c>
      <c r="J50" s="448">
        <f>0</f>
        <v>0</v>
      </c>
      <c r="K50" s="448">
        <f>0</f>
        <v>0</v>
      </c>
      <c r="L50" s="448">
        <f>0</f>
        <v>0</v>
      </c>
      <c r="M50" s="448">
        <f>0</f>
        <v>0</v>
      </c>
      <c r="N50" s="448">
        <f>0</f>
        <v>0</v>
      </c>
      <c r="O50" s="448">
        <f>0</f>
        <v>0</v>
      </c>
      <c r="P50" s="448">
        <f>0</f>
        <v>0</v>
      </c>
      <c r="Q50" s="448">
        <f>0</f>
        <v>0</v>
      </c>
      <c r="R50" s="448">
        <f>0</f>
        <v>0</v>
      </c>
      <c r="S50" s="448">
        <f>0</f>
        <v>0</v>
      </c>
      <c r="T50" s="448">
        <f>0</f>
        <v>0</v>
      </c>
      <c r="U50" s="448">
        <f>0</f>
        <v>0</v>
      </c>
      <c r="V50" s="448">
        <f>0</f>
        <v>0</v>
      </c>
      <c r="W50" s="448">
        <f>0</f>
        <v>0</v>
      </c>
      <c r="X50" s="315" t="s">
        <v>446</v>
      </c>
      <c r="Y50" s="1583"/>
    </row>
    <row r="51" spans="1:25" s="370" customFormat="1" ht="25.5" customHeight="1" thickBot="1" x14ac:dyDescent="0.25">
      <c r="A51" s="1590" t="s">
        <v>493</v>
      </c>
      <c r="B51" s="1591" t="s">
        <v>494</v>
      </c>
      <c r="C51" s="967" t="s">
        <v>801</v>
      </c>
      <c r="D51" s="971">
        <f t="shared" si="0"/>
        <v>4</v>
      </c>
      <c r="E51" s="449">
        <f>0</f>
        <v>0</v>
      </c>
      <c r="F51" s="449">
        <f>0</f>
        <v>0</v>
      </c>
      <c r="G51" s="450">
        <f>0</f>
        <v>0</v>
      </c>
      <c r="H51" s="450">
        <f>0</f>
        <v>0</v>
      </c>
      <c r="I51" s="450">
        <f>0</f>
        <v>0</v>
      </c>
      <c r="J51" s="450">
        <f>0</f>
        <v>0</v>
      </c>
      <c r="K51" s="450">
        <f>0</f>
        <v>0</v>
      </c>
      <c r="L51" s="450">
        <f>0</f>
        <v>0</v>
      </c>
      <c r="M51" s="450">
        <f>0</f>
        <v>0</v>
      </c>
      <c r="N51" s="450">
        <v>1</v>
      </c>
      <c r="O51" s="450">
        <v>1</v>
      </c>
      <c r="P51" s="450">
        <f>0</f>
        <v>0</v>
      </c>
      <c r="Q51" s="450">
        <f>0</f>
        <v>0</v>
      </c>
      <c r="R51" s="450">
        <v>1</v>
      </c>
      <c r="S51" s="450">
        <v>1</v>
      </c>
      <c r="T51" s="450">
        <f>0</f>
        <v>0</v>
      </c>
      <c r="U51" s="450">
        <f>0</f>
        <v>0</v>
      </c>
      <c r="V51" s="450">
        <f>0</f>
        <v>0</v>
      </c>
      <c r="W51" s="450">
        <f>0</f>
        <v>0</v>
      </c>
      <c r="X51" s="316" t="s">
        <v>184</v>
      </c>
      <c r="Y51" s="1586" t="s">
        <v>600</v>
      </c>
    </row>
    <row r="52" spans="1:25" s="370" customFormat="1" ht="25.5" customHeight="1" thickBot="1" x14ac:dyDescent="0.25">
      <c r="A52" s="1590"/>
      <c r="B52" s="1591"/>
      <c r="C52" s="967" t="s">
        <v>802</v>
      </c>
      <c r="D52" s="971">
        <f t="shared" si="0"/>
        <v>1</v>
      </c>
      <c r="E52" s="449">
        <f>0</f>
        <v>0</v>
      </c>
      <c r="F52" s="449">
        <f>0</f>
        <v>0</v>
      </c>
      <c r="G52" s="450">
        <f>0</f>
        <v>0</v>
      </c>
      <c r="H52" s="450">
        <f>0</f>
        <v>0</v>
      </c>
      <c r="I52" s="450">
        <f>0</f>
        <v>0</v>
      </c>
      <c r="J52" s="450">
        <f>0</f>
        <v>0</v>
      </c>
      <c r="K52" s="450">
        <f>0</f>
        <v>0</v>
      </c>
      <c r="L52" s="450">
        <f>0</f>
        <v>0</v>
      </c>
      <c r="M52" s="450">
        <f>0</f>
        <v>0</v>
      </c>
      <c r="N52" s="450">
        <f>0</f>
        <v>0</v>
      </c>
      <c r="O52" s="450">
        <f>0</f>
        <v>0</v>
      </c>
      <c r="P52" s="450">
        <f>0</f>
        <v>0</v>
      </c>
      <c r="Q52" s="450">
        <f>0</f>
        <v>0</v>
      </c>
      <c r="R52" s="450">
        <v>1</v>
      </c>
      <c r="S52" s="450">
        <f>0</f>
        <v>0</v>
      </c>
      <c r="T52" s="450">
        <f>0</f>
        <v>0</v>
      </c>
      <c r="U52" s="450">
        <f>0</f>
        <v>0</v>
      </c>
      <c r="V52" s="450">
        <f>0</f>
        <v>0</v>
      </c>
      <c r="W52" s="450">
        <f>0</f>
        <v>0</v>
      </c>
      <c r="X52" s="316" t="s">
        <v>446</v>
      </c>
      <c r="Y52" s="1586"/>
    </row>
    <row r="53" spans="1:25" s="371" customFormat="1" ht="13.5" thickBot="1" x14ac:dyDescent="0.25">
      <c r="A53" s="1592" t="s">
        <v>495</v>
      </c>
      <c r="B53" s="1593" t="s">
        <v>496</v>
      </c>
      <c r="C53" s="965" t="s">
        <v>801</v>
      </c>
      <c r="D53" s="446">
        <f t="shared" si="0"/>
        <v>1</v>
      </c>
      <c r="E53" s="447">
        <f>0</f>
        <v>0</v>
      </c>
      <c r="F53" s="447">
        <f>0</f>
        <v>0</v>
      </c>
      <c r="G53" s="448">
        <f>0</f>
        <v>0</v>
      </c>
      <c r="H53" s="448">
        <v>1</v>
      </c>
      <c r="I53" s="448">
        <f>0</f>
        <v>0</v>
      </c>
      <c r="J53" s="448">
        <f>0</f>
        <v>0</v>
      </c>
      <c r="K53" s="448">
        <f>0</f>
        <v>0</v>
      </c>
      <c r="L53" s="448">
        <f>0</f>
        <v>0</v>
      </c>
      <c r="M53" s="448">
        <f>0</f>
        <v>0</v>
      </c>
      <c r="N53" s="448">
        <f>0</f>
        <v>0</v>
      </c>
      <c r="O53" s="448">
        <f>0</f>
        <v>0</v>
      </c>
      <c r="P53" s="448">
        <f>0</f>
        <v>0</v>
      </c>
      <c r="Q53" s="448">
        <f>0</f>
        <v>0</v>
      </c>
      <c r="R53" s="448">
        <f>0</f>
        <v>0</v>
      </c>
      <c r="S53" s="448">
        <f>0</f>
        <v>0</v>
      </c>
      <c r="T53" s="448">
        <f>0</f>
        <v>0</v>
      </c>
      <c r="U53" s="448">
        <f>0</f>
        <v>0</v>
      </c>
      <c r="V53" s="448">
        <f>0</f>
        <v>0</v>
      </c>
      <c r="W53" s="448">
        <f>0</f>
        <v>0</v>
      </c>
      <c r="X53" s="315" t="s">
        <v>184</v>
      </c>
      <c r="Y53" s="1583" t="s">
        <v>621</v>
      </c>
    </row>
    <row r="54" spans="1:25" s="371" customFormat="1" ht="13.5" thickBot="1" x14ac:dyDescent="0.25">
      <c r="A54" s="1592"/>
      <c r="B54" s="1593"/>
      <c r="C54" s="965" t="s">
        <v>802</v>
      </c>
      <c r="D54" s="446">
        <f t="shared" si="0"/>
        <v>0</v>
      </c>
      <c r="E54" s="447">
        <f>0</f>
        <v>0</v>
      </c>
      <c r="F54" s="447">
        <f>0</f>
        <v>0</v>
      </c>
      <c r="G54" s="448">
        <f>0</f>
        <v>0</v>
      </c>
      <c r="H54" s="448">
        <f>0</f>
        <v>0</v>
      </c>
      <c r="I54" s="448">
        <f>0</f>
        <v>0</v>
      </c>
      <c r="J54" s="448">
        <f>0</f>
        <v>0</v>
      </c>
      <c r="K54" s="448">
        <f>0</f>
        <v>0</v>
      </c>
      <c r="L54" s="448">
        <f>0</f>
        <v>0</v>
      </c>
      <c r="M54" s="448">
        <f>0</f>
        <v>0</v>
      </c>
      <c r="N54" s="448">
        <f>0</f>
        <v>0</v>
      </c>
      <c r="O54" s="448">
        <f>0</f>
        <v>0</v>
      </c>
      <c r="P54" s="448">
        <f>0</f>
        <v>0</v>
      </c>
      <c r="Q54" s="448">
        <f>0</f>
        <v>0</v>
      </c>
      <c r="R54" s="448">
        <f>0</f>
        <v>0</v>
      </c>
      <c r="S54" s="448">
        <f>0</f>
        <v>0</v>
      </c>
      <c r="T54" s="448">
        <f>0</f>
        <v>0</v>
      </c>
      <c r="U54" s="448">
        <f>0</f>
        <v>0</v>
      </c>
      <c r="V54" s="448">
        <f>0</f>
        <v>0</v>
      </c>
      <c r="W54" s="448">
        <f>0</f>
        <v>0</v>
      </c>
      <c r="X54" s="315" t="s">
        <v>446</v>
      </c>
      <c r="Y54" s="1583"/>
    </row>
    <row r="55" spans="1:25" s="370" customFormat="1" ht="13.5" thickBot="1" x14ac:dyDescent="0.25">
      <c r="A55" s="1590" t="s">
        <v>691</v>
      </c>
      <c r="B55" s="1591" t="s">
        <v>692</v>
      </c>
      <c r="C55" s="967" t="s">
        <v>801</v>
      </c>
      <c r="D55" s="971">
        <f t="shared" si="0"/>
        <v>1</v>
      </c>
      <c r="E55" s="449">
        <f>0</f>
        <v>0</v>
      </c>
      <c r="F55" s="449">
        <f>0</f>
        <v>0</v>
      </c>
      <c r="G55" s="450">
        <v>1</v>
      </c>
      <c r="H55" s="450">
        <f>0</f>
        <v>0</v>
      </c>
      <c r="I55" s="450">
        <f>0</f>
        <v>0</v>
      </c>
      <c r="J55" s="450">
        <f>0</f>
        <v>0</v>
      </c>
      <c r="K55" s="450">
        <f>0</f>
        <v>0</v>
      </c>
      <c r="L55" s="450">
        <f>0</f>
        <v>0</v>
      </c>
      <c r="M55" s="450">
        <f>0</f>
        <v>0</v>
      </c>
      <c r="N55" s="450">
        <f>0</f>
        <v>0</v>
      </c>
      <c r="O55" s="450">
        <f>0</f>
        <v>0</v>
      </c>
      <c r="P55" s="450">
        <f>0</f>
        <v>0</v>
      </c>
      <c r="Q55" s="450">
        <f>0</f>
        <v>0</v>
      </c>
      <c r="R55" s="450">
        <f>0</f>
        <v>0</v>
      </c>
      <c r="S55" s="450">
        <f>0</f>
        <v>0</v>
      </c>
      <c r="T55" s="450">
        <f>0</f>
        <v>0</v>
      </c>
      <c r="U55" s="450">
        <f>0</f>
        <v>0</v>
      </c>
      <c r="V55" s="450">
        <f>0</f>
        <v>0</v>
      </c>
      <c r="W55" s="450">
        <f>0</f>
        <v>0</v>
      </c>
      <c r="X55" s="316" t="s">
        <v>184</v>
      </c>
      <c r="Y55" s="1586" t="s">
        <v>685</v>
      </c>
    </row>
    <row r="56" spans="1:25" s="370" customFormat="1" ht="13.5" thickBot="1" x14ac:dyDescent="0.25">
      <c r="A56" s="1590"/>
      <c r="B56" s="1591"/>
      <c r="C56" s="967" t="s">
        <v>802</v>
      </c>
      <c r="D56" s="971">
        <f t="shared" si="0"/>
        <v>0</v>
      </c>
      <c r="E56" s="449">
        <f>0</f>
        <v>0</v>
      </c>
      <c r="F56" s="449">
        <f>0</f>
        <v>0</v>
      </c>
      <c r="G56" s="450">
        <f>0</f>
        <v>0</v>
      </c>
      <c r="H56" s="450">
        <f>0</f>
        <v>0</v>
      </c>
      <c r="I56" s="450">
        <f>0</f>
        <v>0</v>
      </c>
      <c r="J56" s="450">
        <f>0</f>
        <v>0</v>
      </c>
      <c r="K56" s="450">
        <f>0</f>
        <v>0</v>
      </c>
      <c r="L56" s="450">
        <f>0</f>
        <v>0</v>
      </c>
      <c r="M56" s="450">
        <f>0</f>
        <v>0</v>
      </c>
      <c r="N56" s="450">
        <f>0</f>
        <v>0</v>
      </c>
      <c r="O56" s="450">
        <f>0</f>
        <v>0</v>
      </c>
      <c r="P56" s="450">
        <f>0</f>
        <v>0</v>
      </c>
      <c r="Q56" s="450">
        <f>0</f>
        <v>0</v>
      </c>
      <c r="R56" s="450">
        <f>0</f>
        <v>0</v>
      </c>
      <c r="S56" s="450">
        <f>0</f>
        <v>0</v>
      </c>
      <c r="T56" s="450">
        <f>0</f>
        <v>0</v>
      </c>
      <c r="U56" s="450">
        <f>0</f>
        <v>0</v>
      </c>
      <c r="V56" s="450">
        <f>0</f>
        <v>0</v>
      </c>
      <c r="W56" s="450">
        <f>0</f>
        <v>0</v>
      </c>
      <c r="X56" s="316" t="s">
        <v>446</v>
      </c>
      <c r="Y56" s="1586"/>
    </row>
    <row r="57" spans="1:25" s="371" customFormat="1" ht="13.5" thickBot="1" x14ac:dyDescent="0.25">
      <c r="A57" s="1592" t="s">
        <v>497</v>
      </c>
      <c r="B57" s="1593" t="s">
        <v>498</v>
      </c>
      <c r="C57" s="965" t="s">
        <v>801</v>
      </c>
      <c r="D57" s="446">
        <f t="shared" si="0"/>
        <v>3</v>
      </c>
      <c r="E57" s="447">
        <f>0</f>
        <v>0</v>
      </c>
      <c r="F57" s="447">
        <f>0</f>
        <v>0</v>
      </c>
      <c r="G57" s="448">
        <f>0</f>
        <v>0</v>
      </c>
      <c r="H57" s="448">
        <v>1</v>
      </c>
      <c r="I57" s="448">
        <f>0</f>
        <v>0</v>
      </c>
      <c r="J57" s="448">
        <f>0</f>
        <v>0</v>
      </c>
      <c r="K57" s="448">
        <f>0</f>
        <v>0</v>
      </c>
      <c r="L57" s="448">
        <v>1</v>
      </c>
      <c r="M57" s="448">
        <f>0</f>
        <v>0</v>
      </c>
      <c r="N57" s="448">
        <f>0</f>
        <v>0</v>
      </c>
      <c r="O57" s="448">
        <f>0</f>
        <v>0</v>
      </c>
      <c r="P57" s="448">
        <f>0</f>
        <v>0</v>
      </c>
      <c r="Q57" s="448">
        <v>1</v>
      </c>
      <c r="R57" s="448">
        <f>0</f>
        <v>0</v>
      </c>
      <c r="S57" s="448">
        <f>0</f>
        <v>0</v>
      </c>
      <c r="T57" s="448">
        <f>0</f>
        <v>0</v>
      </c>
      <c r="U57" s="448">
        <f>0</f>
        <v>0</v>
      </c>
      <c r="V57" s="448">
        <f>0</f>
        <v>0</v>
      </c>
      <c r="W57" s="448">
        <f>0</f>
        <v>0</v>
      </c>
      <c r="X57" s="315" t="s">
        <v>184</v>
      </c>
      <c r="Y57" s="1583" t="s">
        <v>601</v>
      </c>
    </row>
    <row r="58" spans="1:25" s="371" customFormat="1" ht="13.5" thickBot="1" x14ac:dyDescent="0.25">
      <c r="A58" s="1592"/>
      <c r="B58" s="1593"/>
      <c r="C58" s="965" t="s">
        <v>802</v>
      </c>
      <c r="D58" s="446">
        <f t="shared" si="0"/>
        <v>4</v>
      </c>
      <c r="E58" s="447">
        <f>0</f>
        <v>0</v>
      </c>
      <c r="F58" s="447">
        <f>0</f>
        <v>0</v>
      </c>
      <c r="G58" s="448">
        <v>2</v>
      </c>
      <c r="H58" s="448">
        <f>0</f>
        <v>0</v>
      </c>
      <c r="I58" s="448">
        <f>0</f>
        <v>0</v>
      </c>
      <c r="J58" s="448">
        <f>0</f>
        <v>0</v>
      </c>
      <c r="K58" s="448">
        <f>0</f>
        <v>0</v>
      </c>
      <c r="L58" s="448">
        <f>0</f>
        <v>0</v>
      </c>
      <c r="M58" s="448">
        <f>0</f>
        <v>0</v>
      </c>
      <c r="N58" s="448">
        <f>0</f>
        <v>0</v>
      </c>
      <c r="O58" s="448">
        <f>0</f>
        <v>0</v>
      </c>
      <c r="P58" s="448">
        <f>0</f>
        <v>0</v>
      </c>
      <c r="Q58" s="448">
        <f>0</f>
        <v>0</v>
      </c>
      <c r="R58" s="448">
        <f>0</f>
        <v>0</v>
      </c>
      <c r="S58" s="448">
        <f>0</f>
        <v>0</v>
      </c>
      <c r="T58" s="448">
        <f>0</f>
        <v>0</v>
      </c>
      <c r="U58" s="448">
        <v>2</v>
      </c>
      <c r="V58" s="448">
        <f>0</f>
        <v>0</v>
      </c>
      <c r="W58" s="448">
        <f>0</f>
        <v>0</v>
      </c>
      <c r="X58" s="315" t="s">
        <v>446</v>
      </c>
      <c r="Y58" s="1583"/>
    </row>
    <row r="59" spans="1:25" s="370" customFormat="1" ht="37.5" customHeight="1" thickBot="1" x14ac:dyDescent="0.25">
      <c r="A59" s="1590" t="s">
        <v>499</v>
      </c>
      <c r="B59" s="1591" t="s">
        <v>500</v>
      </c>
      <c r="C59" s="967" t="s">
        <v>801</v>
      </c>
      <c r="D59" s="971">
        <f t="shared" si="0"/>
        <v>11</v>
      </c>
      <c r="E59" s="449">
        <f>0</f>
        <v>0</v>
      </c>
      <c r="F59" s="449">
        <f>0</f>
        <v>0</v>
      </c>
      <c r="G59" s="450">
        <v>1</v>
      </c>
      <c r="H59" s="450">
        <v>3</v>
      </c>
      <c r="I59" s="450">
        <f>0</f>
        <v>0</v>
      </c>
      <c r="J59" s="450">
        <f>0</f>
        <v>0</v>
      </c>
      <c r="K59" s="450">
        <v>1</v>
      </c>
      <c r="L59" s="450">
        <f>0</f>
        <v>0</v>
      </c>
      <c r="M59" s="450">
        <v>2</v>
      </c>
      <c r="N59" s="450">
        <f>0</f>
        <v>0</v>
      </c>
      <c r="O59" s="450">
        <f>0</f>
        <v>0</v>
      </c>
      <c r="P59" s="450">
        <v>1</v>
      </c>
      <c r="Q59" s="450">
        <v>1</v>
      </c>
      <c r="R59" s="450">
        <v>1</v>
      </c>
      <c r="S59" s="450">
        <v>1</v>
      </c>
      <c r="T59" s="450">
        <f>0</f>
        <v>0</v>
      </c>
      <c r="U59" s="450">
        <f>0</f>
        <v>0</v>
      </c>
      <c r="V59" s="450">
        <f>0</f>
        <v>0</v>
      </c>
      <c r="W59" s="450">
        <f>0</f>
        <v>0</v>
      </c>
      <c r="X59" s="316" t="s">
        <v>184</v>
      </c>
      <c r="Y59" s="1586" t="s">
        <v>602</v>
      </c>
    </row>
    <row r="60" spans="1:25" s="370" customFormat="1" ht="37.5" customHeight="1" thickBot="1" x14ac:dyDescent="0.25">
      <c r="A60" s="1590"/>
      <c r="B60" s="1591"/>
      <c r="C60" s="967" t="s">
        <v>802</v>
      </c>
      <c r="D60" s="971">
        <f t="shared" si="0"/>
        <v>4</v>
      </c>
      <c r="E60" s="449">
        <f>0</f>
        <v>0</v>
      </c>
      <c r="F60" s="449">
        <f>0</f>
        <v>0</v>
      </c>
      <c r="G60" s="450">
        <v>2</v>
      </c>
      <c r="H60" s="450">
        <f>0</f>
        <v>0</v>
      </c>
      <c r="I60" s="450">
        <f>0</f>
        <v>0</v>
      </c>
      <c r="J60" s="450">
        <f>0</f>
        <v>0</v>
      </c>
      <c r="K60" s="450">
        <v>2</v>
      </c>
      <c r="L60" s="450">
        <f>0</f>
        <v>0</v>
      </c>
      <c r="M60" s="450">
        <f>0</f>
        <v>0</v>
      </c>
      <c r="N60" s="450">
        <f>0</f>
        <v>0</v>
      </c>
      <c r="O60" s="450">
        <f>0</f>
        <v>0</v>
      </c>
      <c r="P60" s="450">
        <f>0</f>
        <v>0</v>
      </c>
      <c r="Q60" s="450">
        <f>0</f>
        <v>0</v>
      </c>
      <c r="R60" s="450">
        <f>0</f>
        <v>0</v>
      </c>
      <c r="S60" s="450">
        <f>0</f>
        <v>0</v>
      </c>
      <c r="T60" s="450">
        <f>0</f>
        <v>0</v>
      </c>
      <c r="U60" s="450">
        <f>0</f>
        <v>0</v>
      </c>
      <c r="V60" s="450">
        <f>0</f>
        <v>0</v>
      </c>
      <c r="W60" s="450">
        <f>0</f>
        <v>0</v>
      </c>
      <c r="X60" s="316" t="s">
        <v>446</v>
      </c>
      <c r="Y60" s="1586"/>
    </row>
    <row r="61" spans="1:25" s="371" customFormat="1" ht="13.5" thickBot="1" x14ac:dyDescent="0.25">
      <c r="A61" s="1592" t="s">
        <v>501</v>
      </c>
      <c r="B61" s="1593" t="s">
        <v>502</v>
      </c>
      <c r="C61" s="965" t="s">
        <v>801</v>
      </c>
      <c r="D61" s="446">
        <f t="shared" si="0"/>
        <v>2</v>
      </c>
      <c r="E61" s="447">
        <f>0</f>
        <v>0</v>
      </c>
      <c r="F61" s="447">
        <f>0</f>
        <v>0</v>
      </c>
      <c r="G61" s="448">
        <v>1</v>
      </c>
      <c r="H61" s="448">
        <f>0</f>
        <v>0</v>
      </c>
      <c r="I61" s="448">
        <f>0</f>
        <v>0</v>
      </c>
      <c r="J61" s="448">
        <f>0</f>
        <v>0</v>
      </c>
      <c r="K61" s="448">
        <f>0</f>
        <v>0</v>
      </c>
      <c r="L61" s="448">
        <f>0</f>
        <v>0</v>
      </c>
      <c r="M61" s="448">
        <v>1</v>
      </c>
      <c r="N61" s="448">
        <f>0</f>
        <v>0</v>
      </c>
      <c r="O61" s="448">
        <f>0</f>
        <v>0</v>
      </c>
      <c r="P61" s="448">
        <f>0</f>
        <v>0</v>
      </c>
      <c r="Q61" s="448">
        <f>0</f>
        <v>0</v>
      </c>
      <c r="R61" s="448">
        <f>0</f>
        <v>0</v>
      </c>
      <c r="S61" s="448">
        <f>0</f>
        <v>0</v>
      </c>
      <c r="T61" s="448">
        <f>0</f>
        <v>0</v>
      </c>
      <c r="U61" s="448">
        <f>0</f>
        <v>0</v>
      </c>
      <c r="V61" s="448">
        <f>0</f>
        <v>0</v>
      </c>
      <c r="W61" s="448">
        <f>0</f>
        <v>0</v>
      </c>
      <c r="X61" s="315" t="s">
        <v>184</v>
      </c>
      <c r="Y61" s="1583" t="s">
        <v>603</v>
      </c>
    </row>
    <row r="62" spans="1:25" s="371" customFormat="1" ht="13.5" thickBot="1" x14ac:dyDescent="0.25">
      <c r="A62" s="1592"/>
      <c r="B62" s="1593"/>
      <c r="C62" s="965" t="s">
        <v>802</v>
      </c>
      <c r="D62" s="446">
        <f t="shared" si="0"/>
        <v>0</v>
      </c>
      <c r="E62" s="447">
        <f>0</f>
        <v>0</v>
      </c>
      <c r="F62" s="447">
        <f>0</f>
        <v>0</v>
      </c>
      <c r="G62" s="448">
        <f>0</f>
        <v>0</v>
      </c>
      <c r="H62" s="448">
        <f>0</f>
        <v>0</v>
      </c>
      <c r="I62" s="448">
        <f>0</f>
        <v>0</v>
      </c>
      <c r="J62" s="448">
        <f>0</f>
        <v>0</v>
      </c>
      <c r="K62" s="448">
        <f>0</f>
        <v>0</v>
      </c>
      <c r="L62" s="448">
        <f>0</f>
        <v>0</v>
      </c>
      <c r="M62" s="448">
        <f>0</f>
        <v>0</v>
      </c>
      <c r="N62" s="448">
        <f>0</f>
        <v>0</v>
      </c>
      <c r="O62" s="448">
        <f>0</f>
        <v>0</v>
      </c>
      <c r="P62" s="448">
        <f>0</f>
        <v>0</v>
      </c>
      <c r="Q62" s="448">
        <f>0</f>
        <v>0</v>
      </c>
      <c r="R62" s="448">
        <f>0</f>
        <v>0</v>
      </c>
      <c r="S62" s="448">
        <f>0</f>
        <v>0</v>
      </c>
      <c r="T62" s="448">
        <f>0</f>
        <v>0</v>
      </c>
      <c r="U62" s="448">
        <f>0</f>
        <v>0</v>
      </c>
      <c r="V62" s="448">
        <f>0</f>
        <v>0</v>
      </c>
      <c r="W62" s="448">
        <f>0</f>
        <v>0</v>
      </c>
      <c r="X62" s="315" t="s">
        <v>446</v>
      </c>
      <c r="Y62" s="1583"/>
    </row>
    <row r="63" spans="1:25" s="370" customFormat="1" ht="13.5" thickBot="1" x14ac:dyDescent="0.25">
      <c r="A63" s="1590" t="s">
        <v>504</v>
      </c>
      <c r="B63" s="1591" t="s">
        <v>505</v>
      </c>
      <c r="C63" s="967" t="s">
        <v>801</v>
      </c>
      <c r="D63" s="971">
        <f t="shared" si="0"/>
        <v>39</v>
      </c>
      <c r="E63" s="449">
        <f>0</f>
        <v>0</v>
      </c>
      <c r="F63" s="449">
        <v>8</v>
      </c>
      <c r="G63" s="450">
        <v>3</v>
      </c>
      <c r="H63" s="450">
        <v>6</v>
      </c>
      <c r="I63" s="450">
        <v>1</v>
      </c>
      <c r="J63" s="450">
        <v>10</v>
      </c>
      <c r="K63" s="450">
        <v>5</v>
      </c>
      <c r="L63" s="450">
        <v>4</v>
      </c>
      <c r="M63" s="450">
        <f>0</f>
        <v>0</v>
      </c>
      <c r="N63" s="450">
        <v>1</v>
      </c>
      <c r="O63" s="450">
        <f>0</f>
        <v>0</v>
      </c>
      <c r="P63" s="450">
        <v>1</v>
      </c>
      <c r="Q63" s="450">
        <f>0</f>
        <v>0</v>
      </c>
      <c r="R63" s="450">
        <f>0</f>
        <v>0</v>
      </c>
      <c r="S63" s="450">
        <f>0</f>
        <v>0</v>
      </c>
      <c r="T63" s="450">
        <f>0</f>
        <v>0</v>
      </c>
      <c r="U63" s="450">
        <f>0</f>
        <v>0</v>
      </c>
      <c r="V63" s="450">
        <f>0</f>
        <v>0</v>
      </c>
      <c r="W63" s="450">
        <f>0</f>
        <v>0</v>
      </c>
      <c r="X63" s="316" t="s">
        <v>184</v>
      </c>
      <c r="Y63" s="1586" t="s">
        <v>604</v>
      </c>
    </row>
    <row r="64" spans="1:25" s="370" customFormat="1" ht="13.5" thickBot="1" x14ac:dyDescent="0.25">
      <c r="A64" s="1590"/>
      <c r="B64" s="1591"/>
      <c r="C64" s="967" t="s">
        <v>802</v>
      </c>
      <c r="D64" s="971">
        <f t="shared" si="0"/>
        <v>22</v>
      </c>
      <c r="E64" s="449">
        <f>0</f>
        <v>0</v>
      </c>
      <c r="F64" s="449">
        <v>4</v>
      </c>
      <c r="G64" s="450">
        <v>2</v>
      </c>
      <c r="H64" s="450">
        <v>9</v>
      </c>
      <c r="I64" s="450">
        <v>1</v>
      </c>
      <c r="J64" s="450">
        <v>3</v>
      </c>
      <c r="K64" s="450">
        <v>1</v>
      </c>
      <c r="L64" s="450">
        <f>0</f>
        <v>0</v>
      </c>
      <c r="M64" s="450">
        <v>1</v>
      </c>
      <c r="N64" s="450">
        <f>0</f>
        <v>0</v>
      </c>
      <c r="O64" s="450">
        <f>0</f>
        <v>0</v>
      </c>
      <c r="P64" s="450">
        <v>1</v>
      </c>
      <c r="Q64" s="450">
        <f>0</f>
        <v>0</v>
      </c>
      <c r="R64" s="450">
        <f>0</f>
        <v>0</v>
      </c>
      <c r="S64" s="450">
        <f>0</f>
        <v>0</v>
      </c>
      <c r="T64" s="450">
        <f>0</f>
        <v>0</v>
      </c>
      <c r="U64" s="450">
        <f>0</f>
        <v>0</v>
      </c>
      <c r="V64" s="450">
        <f>0</f>
        <v>0</v>
      </c>
      <c r="W64" s="450">
        <f>0</f>
        <v>0</v>
      </c>
      <c r="X64" s="316" t="s">
        <v>446</v>
      </c>
      <c r="Y64" s="1586"/>
    </row>
    <row r="65" spans="1:25" s="371" customFormat="1" ht="13.5" thickBot="1" x14ac:dyDescent="0.25">
      <c r="A65" s="1592" t="s">
        <v>693</v>
      </c>
      <c r="B65" s="1593" t="s">
        <v>506</v>
      </c>
      <c r="C65" s="965" t="s">
        <v>801</v>
      </c>
      <c r="D65" s="446">
        <f t="shared" si="0"/>
        <v>2</v>
      </c>
      <c r="E65" s="447">
        <f>0</f>
        <v>0</v>
      </c>
      <c r="F65" s="447">
        <f>0</f>
        <v>0</v>
      </c>
      <c r="G65" s="448">
        <v>1</v>
      </c>
      <c r="H65" s="448">
        <f>0</f>
        <v>0</v>
      </c>
      <c r="I65" s="448">
        <f>0</f>
        <v>0</v>
      </c>
      <c r="J65" s="448">
        <f>0</f>
        <v>0</v>
      </c>
      <c r="K65" s="448">
        <f>0</f>
        <v>0</v>
      </c>
      <c r="L65" s="448">
        <f>0</f>
        <v>0</v>
      </c>
      <c r="M65" s="448">
        <f>0</f>
        <v>0</v>
      </c>
      <c r="N65" s="448">
        <f>0</f>
        <v>0</v>
      </c>
      <c r="O65" s="448">
        <f>0</f>
        <v>0</v>
      </c>
      <c r="P65" s="448">
        <f>0</f>
        <v>0</v>
      </c>
      <c r="Q65" s="448">
        <v>1</v>
      </c>
      <c r="R65" s="448">
        <f>0</f>
        <v>0</v>
      </c>
      <c r="S65" s="448">
        <f>0</f>
        <v>0</v>
      </c>
      <c r="T65" s="448">
        <f>0</f>
        <v>0</v>
      </c>
      <c r="U65" s="448">
        <f>0</f>
        <v>0</v>
      </c>
      <c r="V65" s="448">
        <f>0</f>
        <v>0</v>
      </c>
      <c r="W65" s="448">
        <f>0</f>
        <v>0</v>
      </c>
      <c r="X65" s="315" t="s">
        <v>184</v>
      </c>
      <c r="Y65" s="1583" t="s">
        <v>626</v>
      </c>
    </row>
    <row r="66" spans="1:25" s="371" customFormat="1" ht="13.5" thickBot="1" x14ac:dyDescent="0.25">
      <c r="A66" s="1592"/>
      <c r="B66" s="1593"/>
      <c r="C66" s="965" t="s">
        <v>802</v>
      </c>
      <c r="D66" s="446">
        <f t="shared" si="0"/>
        <v>0</v>
      </c>
      <c r="E66" s="447">
        <f>0</f>
        <v>0</v>
      </c>
      <c r="F66" s="447">
        <f>0</f>
        <v>0</v>
      </c>
      <c r="G66" s="448">
        <f>0</f>
        <v>0</v>
      </c>
      <c r="H66" s="448">
        <f>0</f>
        <v>0</v>
      </c>
      <c r="I66" s="448">
        <f>0</f>
        <v>0</v>
      </c>
      <c r="J66" s="448">
        <f>0</f>
        <v>0</v>
      </c>
      <c r="K66" s="448">
        <f>0</f>
        <v>0</v>
      </c>
      <c r="L66" s="448">
        <f>0</f>
        <v>0</v>
      </c>
      <c r="M66" s="448">
        <f>0</f>
        <v>0</v>
      </c>
      <c r="N66" s="448">
        <f>0</f>
        <v>0</v>
      </c>
      <c r="O66" s="448">
        <f>0</f>
        <v>0</v>
      </c>
      <c r="P66" s="448">
        <f>0</f>
        <v>0</v>
      </c>
      <c r="Q66" s="448">
        <f>0</f>
        <v>0</v>
      </c>
      <c r="R66" s="448">
        <f>0</f>
        <v>0</v>
      </c>
      <c r="S66" s="448">
        <f>0</f>
        <v>0</v>
      </c>
      <c r="T66" s="448">
        <f>0</f>
        <v>0</v>
      </c>
      <c r="U66" s="448">
        <f>0</f>
        <v>0</v>
      </c>
      <c r="V66" s="448">
        <f>0</f>
        <v>0</v>
      </c>
      <c r="W66" s="448">
        <f>0</f>
        <v>0</v>
      </c>
      <c r="X66" s="315" t="s">
        <v>446</v>
      </c>
      <c r="Y66" s="1583"/>
    </row>
    <row r="67" spans="1:25" s="370" customFormat="1" ht="13.5" thickBot="1" x14ac:dyDescent="0.25">
      <c r="A67" s="1590" t="s">
        <v>694</v>
      </c>
      <c r="B67" s="1591" t="s">
        <v>672</v>
      </c>
      <c r="C67" s="967" t="s">
        <v>801</v>
      </c>
      <c r="D67" s="971">
        <f t="shared" si="0"/>
        <v>1</v>
      </c>
      <c r="E67" s="449">
        <f>0</f>
        <v>0</v>
      </c>
      <c r="F67" s="449">
        <f>0</f>
        <v>0</v>
      </c>
      <c r="G67" s="450">
        <f>0</f>
        <v>0</v>
      </c>
      <c r="H67" s="450">
        <f>0</f>
        <v>0</v>
      </c>
      <c r="I67" s="450">
        <f>0</f>
        <v>0</v>
      </c>
      <c r="J67" s="450">
        <f>0</f>
        <v>0</v>
      </c>
      <c r="K67" s="450">
        <f>0</f>
        <v>0</v>
      </c>
      <c r="L67" s="450">
        <f>0</f>
        <v>0</v>
      </c>
      <c r="M67" s="450">
        <v>1</v>
      </c>
      <c r="N67" s="450">
        <f>0</f>
        <v>0</v>
      </c>
      <c r="O67" s="450">
        <f>0</f>
        <v>0</v>
      </c>
      <c r="P67" s="450">
        <f>0</f>
        <v>0</v>
      </c>
      <c r="Q67" s="450">
        <f>0</f>
        <v>0</v>
      </c>
      <c r="R67" s="450">
        <f>0</f>
        <v>0</v>
      </c>
      <c r="S67" s="450">
        <f>0</f>
        <v>0</v>
      </c>
      <c r="T67" s="450">
        <f>0</f>
        <v>0</v>
      </c>
      <c r="U67" s="450">
        <f>0</f>
        <v>0</v>
      </c>
      <c r="V67" s="450">
        <f>0</f>
        <v>0</v>
      </c>
      <c r="W67" s="450">
        <f>0</f>
        <v>0</v>
      </c>
      <c r="X67" s="316" t="s">
        <v>184</v>
      </c>
      <c r="Y67" s="1586" t="s">
        <v>671</v>
      </c>
    </row>
    <row r="68" spans="1:25" s="370" customFormat="1" ht="13.5" thickBot="1" x14ac:dyDescent="0.25">
      <c r="A68" s="1590"/>
      <c r="B68" s="1591"/>
      <c r="C68" s="967" t="s">
        <v>802</v>
      </c>
      <c r="D68" s="971">
        <f t="shared" si="0"/>
        <v>1</v>
      </c>
      <c r="E68" s="449">
        <f>0</f>
        <v>0</v>
      </c>
      <c r="F68" s="449">
        <f>0</f>
        <v>0</v>
      </c>
      <c r="G68" s="450">
        <f>0</f>
        <v>0</v>
      </c>
      <c r="H68" s="450">
        <f>0</f>
        <v>0</v>
      </c>
      <c r="I68" s="450">
        <f>0</f>
        <v>0</v>
      </c>
      <c r="J68" s="450">
        <f>0</f>
        <v>0</v>
      </c>
      <c r="K68" s="450">
        <f>0</f>
        <v>0</v>
      </c>
      <c r="L68" s="450">
        <v>1</v>
      </c>
      <c r="M68" s="450">
        <f>0</f>
        <v>0</v>
      </c>
      <c r="N68" s="450">
        <f>0</f>
        <v>0</v>
      </c>
      <c r="O68" s="450">
        <f>0</f>
        <v>0</v>
      </c>
      <c r="P68" s="450">
        <f>0</f>
        <v>0</v>
      </c>
      <c r="Q68" s="450">
        <f>0</f>
        <v>0</v>
      </c>
      <c r="R68" s="450">
        <f>0</f>
        <v>0</v>
      </c>
      <c r="S68" s="450">
        <f>0</f>
        <v>0</v>
      </c>
      <c r="T68" s="450">
        <f>0</f>
        <v>0</v>
      </c>
      <c r="U68" s="450">
        <f>0</f>
        <v>0</v>
      </c>
      <c r="V68" s="450">
        <f>0</f>
        <v>0</v>
      </c>
      <c r="W68" s="450">
        <f>0</f>
        <v>0</v>
      </c>
      <c r="X68" s="316" t="s">
        <v>446</v>
      </c>
      <c r="Y68" s="1586"/>
    </row>
    <row r="69" spans="1:25" s="371" customFormat="1" ht="13.5" thickBot="1" x14ac:dyDescent="0.25">
      <c r="A69" s="1592" t="s">
        <v>507</v>
      </c>
      <c r="B69" s="1593" t="s">
        <v>508</v>
      </c>
      <c r="C69" s="965" t="s">
        <v>801</v>
      </c>
      <c r="D69" s="446">
        <f t="shared" si="0"/>
        <v>17</v>
      </c>
      <c r="E69" s="447">
        <f>0</f>
        <v>0</v>
      </c>
      <c r="F69" s="447">
        <v>3</v>
      </c>
      <c r="G69" s="448">
        <v>1</v>
      </c>
      <c r="H69" s="448">
        <v>1</v>
      </c>
      <c r="I69" s="448">
        <v>2</v>
      </c>
      <c r="J69" s="448">
        <v>3</v>
      </c>
      <c r="K69" s="448">
        <v>3</v>
      </c>
      <c r="L69" s="448">
        <v>1</v>
      </c>
      <c r="M69" s="448">
        <v>1</v>
      </c>
      <c r="N69" s="448">
        <f>0</f>
        <v>0</v>
      </c>
      <c r="O69" s="448">
        <v>1</v>
      </c>
      <c r="P69" s="448">
        <f>0</f>
        <v>0</v>
      </c>
      <c r="Q69" s="448">
        <f>0</f>
        <v>0</v>
      </c>
      <c r="R69" s="448">
        <v>1</v>
      </c>
      <c r="S69" s="448">
        <f>0</f>
        <v>0</v>
      </c>
      <c r="T69" s="448">
        <f>0</f>
        <v>0</v>
      </c>
      <c r="U69" s="448">
        <f>0</f>
        <v>0</v>
      </c>
      <c r="V69" s="448">
        <f>0</f>
        <v>0</v>
      </c>
      <c r="W69" s="448">
        <f>0</f>
        <v>0</v>
      </c>
      <c r="X69" s="315" t="s">
        <v>184</v>
      </c>
      <c r="Y69" s="1583" t="s">
        <v>606</v>
      </c>
    </row>
    <row r="70" spans="1:25" s="371" customFormat="1" ht="13.5" thickBot="1" x14ac:dyDescent="0.25">
      <c r="A70" s="1592"/>
      <c r="B70" s="1593"/>
      <c r="C70" s="965" t="s">
        <v>802</v>
      </c>
      <c r="D70" s="446">
        <f t="shared" si="0"/>
        <v>25</v>
      </c>
      <c r="E70" s="447">
        <f>0</f>
        <v>0</v>
      </c>
      <c r="F70" s="447">
        <v>2</v>
      </c>
      <c r="G70" s="448">
        <f>0</f>
        <v>0</v>
      </c>
      <c r="H70" s="448">
        <v>3</v>
      </c>
      <c r="I70" s="448">
        <v>6</v>
      </c>
      <c r="J70" s="448">
        <v>7</v>
      </c>
      <c r="K70" s="448">
        <v>2</v>
      </c>
      <c r="L70" s="448">
        <v>3</v>
      </c>
      <c r="M70" s="448">
        <f>0</f>
        <v>0</v>
      </c>
      <c r="N70" s="448">
        <v>1</v>
      </c>
      <c r="O70" s="448">
        <v>1</v>
      </c>
      <c r="P70" s="448">
        <f>0</f>
        <v>0</v>
      </c>
      <c r="Q70" s="448">
        <f>0</f>
        <v>0</v>
      </c>
      <c r="R70" s="448">
        <f>0</f>
        <v>0</v>
      </c>
      <c r="S70" s="448">
        <f>0</f>
        <v>0</v>
      </c>
      <c r="T70" s="448">
        <f>0</f>
        <v>0</v>
      </c>
      <c r="U70" s="448">
        <f>0</f>
        <v>0</v>
      </c>
      <c r="V70" s="448">
        <f>0</f>
        <v>0</v>
      </c>
      <c r="W70" s="448">
        <f>0</f>
        <v>0</v>
      </c>
      <c r="X70" s="315" t="s">
        <v>446</v>
      </c>
      <c r="Y70" s="1583"/>
    </row>
    <row r="71" spans="1:25" s="370" customFormat="1" ht="13.5" thickBot="1" x14ac:dyDescent="0.25">
      <c r="A71" s="1590" t="s">
        <v>509</v>
      </c>
      <c r="B71" s="1591" t="s">
        <v>510</v>
      </c>
      <c r="C71" s="967" t="s">
        <v>801</v>
      </c>
      <c r="D71" s="971">
        <f t="shared" si="0"/>
        <v>37</v>
      </c>
      <c r="E71" s="449">
        <f>0</f>
        <v>0</v>
      </c>
      <c r="F71" s="449">
        <v>3</v>
      </c>
      <c r="G71" s="450">
        <v>3</v>
      </c>
      <c r="H71" s="450">
        <v>6</v>
      </c>
      <c r="I71" s="450">
        <v>3</v>
      </c>
      <c r="J71" s="450">
        <v>3</v>
      </c>
      <c r="K71" s="450">
        <v>3</v>
      </c>
      <c r="L71" s="450">
        <v>4</v>
      </c>
      <c r="M71" s="450">
        <v>3</v>
      </c>
      <c r="N71" s="450">
        <v>4</v>
      </c>
      <c r="O71" s="450">
        <v>3</v>
      </c>
      <c r="P71" s="450">
        <v>1</v>
      </c>
      <c r="Q71" s="450">
        <v>1</v>
      </c>
      <c r="R71" s="450">
        <f>0</f>
        <v>0</v>
      </c>
      <c r="S71" s="450">
        <f>0</f>
        <v>0</v>
      </c>
      <c r="T71" s="450">
        <f>0</f>
        <v>0</v>
      </c>
      <c r="U71" s="450">
        <f>0</f>
        <v>0</v>
      </c>
      <c r="V71" s="450">
        <f>0</f>
        <v>0</v>
      </c>
      <c r="W71" s="450">
        <f>0</f>
        <v>0</v>
      </c>
      <c r="X71" s="316" t="s">
        <v>184</v>
      </c>
      <c r="Y71" s="1586" t="s">
        <v>607</v>
      </c>
    </row>
    <row r="72" spans="1:25" s="370" customFormat="1" ht="13.5" thickBot="1" x14ac:dyDescent="0.25">
      <c r="A72" s="1590"/>
      <c r="B72" s="1591"/>
      <c r="C72" s="967" t="s">
        <v>802</v>
      </c>
      <c r="D72" s="971">
        <f t="shared" ref="D72:D118" si="1">SUM(E72:W72)</f>
        <v>12</v>
      </c>
      <c r="E72" s="449">
        <f>0</f>
        <v>0</v>
      </c>
      <c r="F72" s="449">
        <v>1</v>
      </c>
      <c r="G72" s="450">
        <v>1</v>
      </c>
      <c r="H72" s="450">
        <v>1</v>
      </c>
      <c r="I72" s="450">
        <v>1</v>
      </c>
      <c r="J72" s="450">
        <v>2</v>
      </c>
      <c r="K72" s="450">
        <v>2</v>
      </c>
      <c r="L72" s="450">
        <v>2</v>
      </c>
      <c r="M72" s="450">
        <f>0</f>
        <v>0</v>
      </c>
      <c r="N72" s="450">
        <f>0</f>
        <v>0</v>
      </c>
      <c r="O72" s="450">
        <v>2</v>
      </c>
      <c r="P72" s="450">
        <f>0</f>
        <v>0</v>
      </c>
      <c r="Q72" s="450">
        <f>0</f>
        <v>0</v>
      </c>
      <c r="R72" s="450">
        <f>0</f>
        <v>0</v>
      </c>
      <c r="S72" s="450">
        <f>0</f>
        <v>0</v>
      </c>
      <c r="T72" s="450">
        <f>0</f>
        <v>0</v>
      </c>
      <c r="U72" s="450">
        <f>0</f>
        <v>0</v>
      </c>
      <c r="V72" s="450">
        <f>0</f>
        <v>0</v>
      </c>
      <c r="W72" s="450">
        <f>0</f>
        <v>0</v>
      </c>
      <c r="X72" s="316" t="s">
        <v>446</v>
      </c>
      <c r="Y72" s="1586"/>
    </row>
    <row r="73" spans="1:25" s="370" customFormat="1" ht="13.5" thickBot="1" x14ac:dyDescent="0.25">
      <c r="A73" s="1592" t="s">
        <v>511</v>
      </c>
      <c r="B73" s="1593" t="s">
        <v>512</v>
      </c>
      <c r="C73" s="965" t="s">
        <v>801</v>
      </c>
      <c r="D73" s="446">
        <f t="shared" si="1"/>
        <v>53</v>
      </c>
      <c r="E73" s="447">
        <f>0</f>
        <v>0</v>
      </c>
      <c r="F73" s="447">
        <v>12</v>
      </c>
      <c r="G73" s="448">
        <v>4</v>
      </c>
      <c r="H73" s="448">
        <v>2</v>
      </c>
      <c r="I73" s="448">
        <v>6</v>
      </c>
      <c r="J73" s="448">
        <v>5</v>
      </c>
      <c r="K73" s="448">
        <v>6</v>
      </c>
      <c r="L73" s="448">
        <v>4</v>
      </c>
      <c r="M73" s="448">
        <v>4</v>
      </c>
      <c r="N73" s="448">
        <v>2</v>
      </c>
      <c r="O73" s="448">
        <v>3</v>
      </c>
      <c r="P73" s="448">
        <v>1</v>
      </c>
      <c r="Q73" s="448">
        <v>2</v>
      </c>
      <c r="R73" s="448">
        <v>1</v>
      </c>
      <c r="S73" s="448">
        <f>0</f>
        <v>0</v>
      </c>
      <c r="T73" s="448">
        <v>1</v>
      </c>
      <c r="U73" s="448">
        <f>0</f>
        <v>0</v>
      </c>
      <c r="V73" s="448">
        <f>0</f>
        <v>0</v>
      </c>
      <c r="W73" s="448">
        <f>0</f>
        <v>0</v>
      </c>
      <c r="X73" s="315" t="s">
        <v>184</v>
      </c>
      <c r="Y73" s="1583" t="s">
        <v>608</v>
      </c>
    </row>
    <row r="74" spans="1:25" s="370" customFormat="1" ht="13.5" thickBot="1" x14ac:dyDescent="0.25">
      <c r="A74" s="1592"/>
      <c r="B74" s="1593"/>
      <c r="C74" s="965" t="s">
        <v>802</v>
      </c>
      <c r="D74" s="446">
        <f t="shared" si="1"/>
        <v>30</v>
      </c>
      <c r="E74" s="447">
        <f>0</f>
        <v>0</v>
      </c>
      <c r="F74" s="447">
        <v>7</v>
      </c>
      <c r="G74" s="448">
        <v>6</v>
      </c>
      <c r="H74" s="448">
        <v>6</v>
      </c>
      <c r="I74" s="448">
        <v>4</v>
      </c>
      <c r="J74" s="448">
        <f>0</f>
        <v>0</v>
      </c>
      <c r="K74" s="448">
        <v>1</v>
      </c>
      <c r="L74" s="448">
        <f>0</f>
        <v>0</v>
      </c>
      <c r="M74" s="448">
        <v>3</v>
      </c>
      <c r="N74" s="448">
        <f>0</f>
        <v>0</v>
      </c>
      <c r="O74" s="448">
        <v>2</v>
      </c>
      <c r="P74" s="448">
        <f>0</f>
        <v>0</v>
      </c>
      <c r="Q74" s="448">
        <f>0</f>
        <v>0</v>
      </c>
      <c r="R74" s="448">
        <f>0</f>
        <v>0</v>
      </c>
      <c r="S74" s="448">
        <f>0</f>
        <v>0</v>
      </c>
      <c r="T74" s="448">
        <f>0</f>
        <v>0</v>
      </c>
      <c r="U74" s="448">
        <v>1</v>
      </c>
      <c r="V74" s="448">
        <f>0</f>
        <v>0</v>
      </c>
      <c r="W74" s="448">
        <f>0</f>
        <v>0</v>
      </c>
      <c r="X74" s="315" t="s">
        <v>446</v>
      </c>
      <c r="Y74" s="1583"/>
    </row>
    <row r="75" spans="1:25" s="371" customFormat="1" ht="13.5" thickBot="1" x14ac:dyDescent="0.25">
      <c r="A75" s="1590" t="s">
        <v>513</v>
      </c>
      <c r="B75" s="1591" t="s">
        <v>514</v>
      </c>
      <c r="C75" s="967" t="s">
        <v>801</v>
      </c>
      <c r="D75" s="971">
        <f t="shared" si="1"/>
        <v>14</v>
      </c>
      <c r="E75" s="449">
        <f>0</f>
        <v>0</v>
      </c>
      <c r="F75" s="449">
        <v>2</v>
      </c>
      <c r="G75" s="450">
        <v>2</v>
      </c>
      <c r="H75" s="450">
        <v>2</v>
      </c>
      <c r="I75" s="450">
        <v>1</v>
      </c>
      <c r="J75" s="450">
        <f>0</f>
        <v>0</v>
      </c>
      <c r="K75" s="450">
        <f>0</f>
        <v>0</v>
      </c>
      <c r="L75" s="450">
        <v>5</v>
      </c>
      <c r="M75" s="450">
        <v>2</v>
      </c>
      <c r="N75" s="450">
        <f>0</f>
        <v>0</v>
      </c>
      <c r="O75" s="450">
        <f>0</f>
        <v>0</v>
      </c>
      <c r="P75" s="450">
        <f>0</f>
        <v>0</v>
      </c>
      <c r="Q75" s="450">
        <f>0</f>
        <v>0</v>
      </c>
      <c r="R75" s="450">
        <f>0</f>
        <v>0</v>
      </c>
      <c r="S75" s="450">
        <f>0</f>
        <v>0</v>
      </c>
      <c r="T75" s="450">
        <f>0</f>
        <v>0</v>
      </c>
      <c r="U75" s="450">
        <f>0</f>
        <v>0</v>
      </c>
      <c r="V75" s="450">
        <f>0</f>
        <v>0</v>
      </c>
      <c r="W75" s="450">
        <f>0</f>
        <v>0</v>
      </c>
      <c r="X75" s="316" t="s">
        <v>184</v>
      </c>
      <c r="Y75" s="1586" t="s">
        <v>609</v>
      </c>
    </row>
    <row r="76" spans="1:25" s="371" customFormat="1" ht="13.5" thickBot="1" x14ac:dyDescent="0.25">
      <c r="A76" s="1590"/>
      <c r="B76" s="1591"/>
      <c r="C76" s="967" t="s">
        <v>802</v>
      </c>
      <c r="D76" s="971">
        <f t="shared" si="1"/>
        <v>21</v>
      </c>
      <c r="E76" s="449">
        <f>0</f>
        <v>0</v>
      </c>
      <c r="F76" s="449">
        <v>1</v>
      </c>
      <c r="G76" s="450">
        <v>4</v>
      </c>
      <c r="H76" s="450">
        <v>4</v>
      </c>
      <c r="I76" s="450">
        <v>3</v>
      </c>
      <c r="J76" s="450">
        <f>0</f>
        <v>0</v>
      </c>
      <c r="K76" s="450">
        <v>4</v>
      </c>
      <c r="L76" s="450">
        <v>2</v>
      </c>
      <c r="M76" s="450">
        <v>1</v>
      </c>
      <c r="N76" s="450">
        <v>1</v>
      </c>
      <c r="O76" s="450">
        <v>1</v>
      </c>
      <c r="P76" s="450">
        <f>0</f>
        <v>0</v>
      </c>
      <c r="Q76" s="450">
        <f>0</f>
        <v>0</v>
      </c>
      <c r="R76" s="450">
        <f>0</f>
        <v>0</v>
      </c>
      <c r="S76" s="450">
        <f>0</f>
        <v>0</v>
      </c>
      <c r="T76" s="450">
        <f>0</f>
        <v>0</v>
      </c>
      <c r="U76" s="450">
        <f>0</f>
        <v>0</v>
      </c>
      <c r="V76" s="450">
        <f>0</f>
        <v>0</v>
      </c>
      <c r="W76" s="450">
        <f>0</f>
        <v>0</v>
      </c>
      <c r="X76" s="316" t="s">
        <v>446</v>
      </c>
      <c r="Y76" s="1586"/>
    </row>
    <row r="77" spans="1:25" s="370" customFormat="1" ht="13.5" thickBot="1" x14ac:dyDescent="0.25">
      <c r="A77" s="1592" t="s">
        <v>1070</v>
      </c>
      <c r="B77" s="1593" t="s">
        <v>1071</v>
      </c>
      <c r="C77" s="965" t="s">
        <v>801</v>
      </c>
      <c r="D77" s="446">
        <f t="shared" si="1"/>
        <v>0</v>
      </c>
      <c r="E77" s="447">
        <f>0</f>
        <v>0</v>
      </c>
      <c r="F77" s="447">
        <f>0</f>
        <v>0</v>
      </c>
      <c r="G77" s="448">
        <f>0</f>
        <v>0</v>
      </c>
      <c r="H77" s="448">
        <f>0</f>
        <v>0</v>
      </c>
      <c r="I77" s="448">
        <f>0</f>
        <v>0</v>
      </c>
      <c r="J77" s="448">
        <f>0</f>
        <v>0</v>
      </c>
      <c r="K77" s="448">
        <f>0</f>
        <v>0</v>
      </c>
      <c r="L77" s="448">
        <f>0</f>
        <v>0</v>
      </c>
      <c r="M77" s="448">
        <f>0</f>
        <v>0</v>
      </c>
      <c r="N77" s="448">
        <f>0</f>
        <v>0</v>
      </c>
      <c r="O77" s="448">
        <f>0</f>
        <v>0</v>
      </c>
      <c r="P77" s="448">
        <f>0</f>
        <v>0</v>
      </c>
      <c r="Q77" s="448">
        <f>0</f>
        <v>0</v>
      </c>
      <c r="R77" s="448">
        <f>0</f>
        <v>0</v>
      </c>
      <c r="S77" s="448">
        <f>0</f>
        <v>0</v>
      </c>
      <c r="T77" s="448">
        <f>0</f>
        <v>0</v>
      </c>
      <c r="U77" s="448">
        <f>0</f>
        <v>0</v>
      </c>
      <c r="V77" s="448">
        <f>0</f>
        <v>0</v>
      </c>
      <c r="W77" s="448">
        <f>0</f>
        <v>0</v>
      </c>
      <c r="X77" s="315" t="s">
        <v>184</v>
      </c>
      <c r="Y77" s="1583" t="s">
        <v>1072</v>
      </c>
    </row>
    <row r="78" spans="1:25" s="370" customFormat="1" ht="13.5" thickBot="1" x14ac:dyDescent="0.25">
      <c r="A78" s="1592"/>
      <c r="B78" s="1593"/>
      <c r="C78" s="965" t="s">
        <v>802</v>
      </c>
      <c r="D78" s="446">
        <f t="shared" si="1"/>
        <v>0</v>
      </c>
      <c r="E78" s="447">
        <f>0</f>
        <v>0</v>
      </c>
      <c r="F78" s="447">
        <f>0</f>
        <v>0</v>
      </c>
      <c r="G78" s="448">
        <f>0</f>
        <v>0</v>
      </c>
      <c r="H78" s="448">
        <f>0</f>
        <v>0</v>
      </c>
      <c r="I78" s="448">
        <f>0</f>
        <v>0</v>
      </c>
      <c r="J78" s="448">
        <f>0</f>
        <v>0</v>
      </c>
      <c r="K78" s="448">
        <f>0</f>
        <v>0</v>
      </c>
      <c r="L78" s="448">
        <f>0</f>
        <v>0</v>
      </c>
      <c r="M78" s="448">
        <f>0</f>
        <v>0</v>
      </c>
      <c r="N78" s="448">
        <f>0</f>
        <v>0</v>
      </c>
      <c r="O78" s="448">
        <f>0</f>
        <v>0</v>
      </c>
      <c r="P78" s="448">
        <f>0</f>
        <v>0</v>
      </c>
      <c r="Q78" s="448">
        <f>0</f>
        <v>0</v>
      </c>
      <c r="R78" s="448">
        <f>0</f>
        <v>0</v>
      </c>
      <c r="S78" s="448">
        <f>0</f>
        <v>0</v>
      </c>
      <c r="T78" s="448">
        <f>0</f>
        <v>0</v>
      </c>
      <c r="U78" s="448">
        <f>0</f>
        <v>0</v>
      </c>
      <c r="V78" s="448">
        <f>0</f>
        <v>0</v>
      </c>
      <c r="W78" s="448">
        <f>0</f>
        <v>0</v>
      </c>
      <c r="X78" s="315" t="s">
        <v>446</v>
      </c>
      <c r="Y78" s="1583"/>
    </row>
    <row r="79" spans="1:25" s="371" customFormat="1" ht="13.5" thickBot="1" x14ac:dyDescent="0.25">
      <c r="A79" s="1590" t="s">
        <v>515</v>
      </c>
      <c r="B79" s="1591" t="s">
        <v>637</v>
      </c>
      <c r="C79" s="967" t="s">
        <v>801</v>
      </c>
      <c r="D79" s="971">
        <f t="shared" si="1"/>
        <v>11</v>
      </c>
      <c r="E79" s="449">
        <f>0</f>
        <v>0</v>
      </c>
      <c r="F79" s="449">
        <v>1</v>
      </c>
      <c r="G79" s="450">
        <v>1</v>
      </c>
      <c r="H79" s="450">
        <v>1</v>
      </c>
      <c r="I79" s="450">
        <v>3</v>
      </c>
      <c r="J79" s="450">
        <v>1</v>
      </c>
      <c r="K79" s="450">
        <v>1</v>
      </c>
      <c r="L79" s="450">
        <v>1</v>
      </c>
      <c r="M79" s="450">
        <f>0</f>
        <v>0</v>
      </c>
      <c r="N79" s="450">
        <f>0</f>
        <v>0</v>
      </c>
      <c r="O79" s="450">
        <f>0</f>
        <v>0</v>
      </c>
      <c r="P79" s="450">
        <f>0</f>
        <v>0</v>
      </c>
      <c r="Q79" s="450">
        <v>1</v>
      </c>
      <c r="R79" s="450">
        <f>0</f>
        <v>0</v>
      </c>
      <c r="S79" s="450">
        <v>1</v>
      </c>
      <c r="T79" s="450">
        <f>0</f>
        <v>0</v>
      </c>
      <c r="U79" s="450">
        <f>0</f>
        <v>0</v>
      </c>
      <c r="V79" s="450">
        <f>0</f>
        <v>0</v>
      </c>
      <c r="W79" s="450">
        <f>0</f>
        <v>0</v>
      </c>
      <c r="X79" s="316" t="s">
        <v>184</v>
      </c>
      <c r="Y79" s="1586" t="s">
        <v>610</v>
      </c>
    </row>
    <row r="80" spans="1:25" s="371" customFormat="1" ht="13.5" thickBot="1" x14ac:dyDescent="0.25">
      <c r="A80" s="1590"/>
      <c r="B80" s="1591"/>
      <c r="C80" s="967" t="s">
        <v>802</v>
      </c>
      <c r="D80" s="971">
        <f t="shared" si="1"/>
        <v>6</v>
      </c>
      <c r="E80" s="449">
        <f>0</f>
        <v>0</v>
      </c>
      <c r="F80" s="449">
        <v>1</v>
      </c>
      <c r="G80" s="450">
        <v>2</v>
      </c>
      <c r="H80" s="450">
        <v>2</v>
      </c>
      <c r="I80" s="450">
        <f>0</f>
        <v>0</v>
      </c>
      <c r="J80" s="450">
        <f>0</f>
        <v>0</v>
      </c>
      <c r="K80" s="450">
        <f>0</f>
        <v>0</v>
      </c>
      <c r="L80" s="450">
        <f>0</f>
        <v>0</v>
      </c>
      <c r="M80" s="450">
        <v>1</v>
      </c>
      <c r="N80" s="450">
        <f>0</f>
        <v>0</v>
      </c>
      <c r="O80" s="450">
        <f>0</f>
        <v>0</v>
      </c>
      <c r="P80" s="450">
        <f>0</f>
        <v>0</v>
      </c>
      <c r="Q80" s="450">
        <f>0</f>
        <v>0</v>
      </c>
      <c r="R80" s="450">
        <f>0</f>
        <v>0</v>
      </c>
      <c r="S80" s="450">
        <f>0</f>
        <v>0</v>
      </c>
      <c r="T80" s="450">
        <f>0</f>
        <v>0</v>
      </c>
      <c r="U80" s="450">
        <f>0</f>
        <v>0</v>
      </c>
      <c r="V80" s="450">
        <f>0</f>
        <v>0</v>
      </c>
      <c r="W80" s="450">
        <f>0</f>
        <v>0</v>
      </c>
      <c r="X80" s="316" t="s">
        <v>446</v>
      </c>
      <c r="Y80" s="1586"/>
    </row>
    <row r="81" spans="1:25" s="370" customFormat="1" ht="13.5" thickBot="1" x14ac:dyDescent="0.25">
      <c r="A81" s="1592" t="s">
        <v>695</v>
      </c>
      <c r="B81" s="1593" t="s">
        <v>516</v>
      </c>
      <c r="C81" s="965" t="s">
        <v>801</v>
      </c>
      <c r="D81" s="446">
        <f t="shared" si="1"/>
        <v>0</v>
      </c>
      <c r="E81" s="447">
        <f>0</f>
        <v>0</v>
      </c>
      <c r="F81" s="447">
        <f>0</f>
        <v>0</v>
      </c>
      <c r="G81" s="448">
        <f>0</f>
        <v>0</v>
      </c>
      <c r="H81" s="448">
        <f>0</f>
        <v>0</v>
      </c>
      <c r="I81" s="448">
        <f>0</f>
        <v>0</v>
      </c>
      <c r="J81" s="448">
        <f>0</f>
        <v>0</v>
      </c>
      <c r="K81" s="448">
        <f>0</f>
        <v>0</v>
      </c>
      <c r="L81" s="448">
        <f>0</f>
        <v>0</v>
      </c>
      <c r="M81" s="448">
        <f>0</f>
        <v>0</v>
      </c>
      <c r="N81" s="448">
        <f>0</f>
        <v>0</v>
      </c>
      <c r="O81" s="448">
        <f>0</f>
        <v>0</v>
      </c>
      <c r="P81" s="448">
        <f>0</f>
        <v>0</v>
      </c>
      <c r="Q81" s="448">
        <f>0</f>
        <v>0</v>
      </c>
      <c r="R81" s="448">
        <f>0</f>
        <v>0</v>
      </c>
      <c r="S81" s="448">
        <f>0</f>
        <v>0</v>
      </c>
      <c r="T81" s="448">
        <f>0</f>
        <v>0</v>
      </c>
      <c r="U81" s="448">
        <f>0</f>
        <v>0</v>
      </c>
      <c r="V81" s="448">
        <f>0</f>
        <v>0</v>
      </c>
      <c r="W81" s="448">
        <f>0</f>
        <v>0</v>
      </c>
      <c r="X81" s="315" t="s">
        <v>184</v>
      </c>
      <c r="Y81" s="1583" t="s">
        <v>686</v>
      </c>
    </row>
    <row r="82" spans="1:25" s="370" customFormat="1" ht="13.5" thickBot="1" x14ac:dyDescent="0.25">
      <c r="A82" s="1592"/>
      <c r="B82" s="1593"/>
      <c r="C82" s="965" t="s">
        <v>802</v>
      </c>
      <c r="D82" s="446">
        <f t="shared" si="1"/>
        <v>0</v>
      </c>
      <c r="E82" s="447">
        <f>0</f>
        <v>0</v>
      </c>
      <c r="F82" s="447">
        <f>0</f>
        <v>0</v>
      </c>
      <c r="G82" s="448">
        <f>0</f>
        <v>0</v>
      </c>
      <c r="H82" s="448">
        <f>0</f>
        <v>0</v>
      </c>
      <c r="I82" s="448">
        <f>0</f>
        <v>0</v>
      </c>
      <c r="J82" s="448">
        <f>0</f>
        <v>0</v>
      </c>
      <c r="K82" s="448">
        <f>0</f>
        <v>0</v>
      </c>
      <c r="L82" s="448">
        <f>0</f>
        <v>0</v>
      </c>
      <c r="M82" s="448">
        <f>0</f>
        <v>0</v>
      </c>
      <c r="N82" s="448">
        <f>0</f>
        <v>0</v>
      </c>
      <c r="O82" s="448">
        <f>0</f>
        <v>0</v>
      </c>
      <c r="P82" s="448">
        <f>0</f>
        <v>0</v>
      </c>
      <c r="Q82" s="448">
        <f>0</f>
        <v>0</v>
      </c>
      <c r="R82" s="448">
        <f>0</f>
        <v>0</v>
      </c>
      <c r="S82" s="448">
        <f>0</f>
        <v>0</v>
      </c>
      <c r="T82" s="448">
        <f>0</f>
        <v>0</v>
      </c>
      <c r="U82" s="448">
        <f>0</f>
        <v>0</v>
      </c>
      <c r="V82" s="448">
        <f>0</f>
        <v>0</v>
      </c>
      <c r="W82" s="448">
        <f>0</f>
        <v>0</v>
      </c>
      <c r="X82" s="315" t="s">
        <v>446</v>
      </c>
      <c r="Y82" s="1583"/>
    </row>
    <row r="83" spans="1:25" s="371" customFormat="1" ht="13.5" thickBot="1" x14ac:dyDescent="0.25">
      <c r="A83" s="1590" t="s">
        <v>517</v>
      </c>
      <c r="B83" s="1591" t="s">
        <v>518</v>
      </c>
      <c r="C83" s="967" t="s">
        <v>801</v>
      </c>
      <c r="D83" s="971">
        <f t="shared" si="1"/>
        <v>40</v>
      </c>
      <c r="E83" s="449">
        <f>0</f>
        <v>0</v>
      </c>
      <c r="F83" s="449">
        <v>12</v>
      </c>
      <c r="G83" s="450">
        <v>13</v>
      </c>
      <c r="H83" s="450">
        <v>3</v>
      </c>
      <c r="I83" s="450">
        <v>4</v>
      </c>
      <c r="J83" s="450">
        <v>3</v>
      </c>
      <c r="K83" s="450">
        <v>2</v>
      </c>
      <c r="L83" s="450">
        <v>1</v>
      </c>
      <c r="M83" s="450">
        <v>1</v>
      </c>
      <c r="N83" s="450">
        <f>0</f>
        <v>0</v>
      </c>
      <c r="O83" s="450">
        <f>0</f>
        <v>0</v>
      </c>
      <c r="P83" s="450">
        <f>0</f>
        <v>0</v>
      </c>
      <c r="Q83" s="450">
        <f>0</f>
        <v>0</v>
      </c>
      <c r="R83" s="450">
        <f>0</f>
        <v>0</v>
      </c>
      <c r="S83" s="450">
        <f>0</f>
        <v>0</v>
      </c>
      <c r="T83" s="450">
        <f>0</f>
        <v>0</v>
      </c>
      <c r="U83" s="450">
        <v>1</v>
      </c>
      <c r="V83" s="450">
        <f>0</f>
        <v>0</v>
      </c>
      <c r="W83" s="450">
        <f>0</f>
        <v>0</v>
      </c>
      <c r="X83" s="316" t="s">
        <v>184</v>
      </c>
      <c r="Y83" s="1586" t="s">
        <v>611</v>
      </c>
    </row>
    <row r="84" spans="1:25" s="371" customFormat="1" ht="13.5" thickBot="1" x14ac:dyDescent="0.25">
      <c r="A84" s="1590"/>
      <c r="B84" s="1591"/>
      <c r="C84" s="967" t="s">
        <v>802</v>
      </c>
      <c r="D84" s="971">
        <f t="shared" si="1"/>
        <v>22</v>
      </c>
      <c r="E84" s="449">
        <f>0</f>
        <v>0</v>
      </c>
      <c r="F84" s="449">
        <v>4</v>
      </c>
      <c r="G84" s="450">
        <v>5</v>
      </c>
      <c r="H84" s="450">
        <v>3</v>
      </c>
      <c r="I84" s="450">
        <v>1</v>
      </c>
      <c r="J84" s="450">
        <v>3</v>
      </c>
      <c r="K84" s="450">
        <v>4</v>
      </c>
      <c r="L84" s="450">
        <f>0</f>
        <v>0</v>
      </c>
      <c r="M84" s="450">
        <v>2</v>
      </c>
      <c r="N84" s="450">
        <f>0</f>
        <v>0</v>
      </c>
      <c r="O84" s="450">
        <f>0</f>
        <v>0</v>
      </c>
      <c r="P84" s="450">
        <f>0</f>
        <v>0</v>
      </c>
      <c r="Q84" s="450">
        <f>0</f>
        <v>0</v>
      </c>
      <c r="R84" s="450">
        <f>0</f>
        <v>0</v>
      </c>
      <c r="S84" s="450">
        <f>0</f>
        <v>0</v>
      </c>
      <c r="T84" s="450">
        <f>0</f>
        <v>0</v>
      </c>
      <c r="U84" s="450">
        <f>0</f>
        <v>0</v>
      </c>
      <c r="V84" s="450">
        <f>0</f>
        <v>0</v>
      </c>
      <c r="W84" s="450">
        <f>0</f>
        <v>0</v>
      </c>
      <c r="X84" s="316" t="s">
        <v>446</v>
      </c>
      <c r="Y84" s="1586"/>
    </row>
    <row r="85" spans="1:25" s="370" customFormat="1" ht="13.5" thickBot="1" x14ac:dyDescent="0.25">
      <c r="A85" s="1592" t="s">
        <v>519</v>
      </c>
      <c r="B85" s="1593" t="s">
        <v>520</v>
      </c>
      <c r="C85" s="965" t="s">
        <v>801</v>
      </c>
      <c r="D85" s="446">
        <f t="shared" si="1"/>
        <v>0</v>
      </c>
      <c r="E85" s="447">
        <f>0</f>
        <v>0</v>
      </c>
      <c r="F85" s="447">
        <f>0</f>
        <v>0</v>
      </c>
      <c r="G85" s="448">
        <f>0</f>
        <v>0</v>
      </c>
      <c r="H85" s="448">
        <f>0</f>
        <v>0</v>
      </c>
      <c r="I85" s="448">
        <f>0</f>
        <v>0</v>
      </c>
      <c r="J85" s="448">
        <f>0</f>
        <v>0</v>
      </c>
      <c r="K85" s="448">
        <f>0</f>
        <v>0</v>
      </c>
      <c r="L85" s="448">
        <f>0</f>
        <v>0</v>
      </c>
      <c r="M85" s="448">
        <f>0</f>
        <v>0</v>
      </c>
      <c r="N85" s="448">
        <f>0</f>
        <v>0</v>
      </c>
      <c r="O85" s="448">
        <f>0</f>
        <v>0</v>
      </c>
      <c r="P85" s="448">
        <f>0</f>
        <v>0</v>
      </c>
      <c r="Q85" s="448">
        <f>0</f>
        <v>0</v>
      </c>
      <c r="R85" s="448">
        <f>0</f>
        <v>0</v>
      </c>
      <c r="S85" s="448">
        <f>0</f>
        <v>0</v>
      </c>
      <c r="T85" s="448">
        <f>0</f>
        <v>0</v>
      </c>
      <c r="U85" s="448">
        <f>0</f>
        <v>0</v>
      </c>
      <c r="V85" s="448">
        <f>0</f>
        <v>0</v>
      </c>
      <c r="W85" s="448">
        <f>0</f>
        <v>0</v>
      </c>
      <c r="X85" s="315" t="s">
        <v>184</v>
      </c>
      <c r="Y85" s="1583" t="s">
        <v>612</v>
      </c>
    </row>
    <row r="86" spans="1:25" s="370" customFormat="1" ht="12.75" x14ac:dyDescent="0.2">
      <c r="A86" s="1594"/>
      <c r="B86" s="1595"/>
      <c r="C86" s="976" t="s">
        <v>802</v>
      </c>
      <c r="D86" s="977">
        <f t="shared" si="1"/>
        <v>0</v>
      </c>
      <c r="E86" s="451">
        <f>0</f>
        <v>0</v>
      </c>
      <c r="F86" s="451">
        <f>0</f>
        <v>0</v>
      </c>
      <c r="G86" s="452">
        <f>0</f>
        <v>0</v>
      </c>
      <c r="H86" s="452">
        <f>0</f>
        <v>0</v>
      </c>
      <c r="I86" s="452">
        <f>0</f>
        <v>0</v>
      </c>
      <c r="J86" s="452">
        <f>0</f>
        <v>0</v>
      </c>
      <c r="K86" s="452">
        <f>0</f>
        <v>0</v>
      </c>
      <c r="L86" s="452">
        <f>0</f>
        <v>0</v>
      </c>
      <c r="M86" s="452">
        <f>0</f>
        <v>0</v>
      </c>
      <c r="N86" s="452">
        <f>0</f>
        <v>0</v>
      </c>
      <c r="O86" s="452">
        <f>0</f>
        <v>0</v>
      </c>
      <c r="P86" s="452">
        <f>0</f>
        <v>0</v>
      </c>
      <c r="Q86" s="452">
        <f>0</f>
        <v>0</v>
      </c>
      <c r="R86" s="452">
        <f>0</f>
        <v>0</v>
      </c>
      <c r="S86" s="452">
        <f>0</f>
        <v>0</v>
      </c>
      <c r="T86" s="452">
        <f>0</f>
        <v>0</v>
      </c>
      <c r="U86" s="452">
        <f>0</f>
        <v>0</v>
      </c>
      <c r="V86" s="452">
        <f>0</f>
        <v>0</v>
      </c>
      <c r="W86" s="452">
        <f>0</f>
        <v>0</v>
      </c>
      <c r="X86" s="317" t="s">
        <v>446</v>
      </c>
      <c r="Y86" s="1589"/>
    </row>
    <row r="87" spans="1:25" s="371" customFormat="1" ht="13.5" thickBot="1" x14ac:dyDescent="0.25">
      <c r="A87" s="1574" t="s">
        <v>521</v>
      </c>
      <c r="B87" s="1576" t="s">
        <v>522</v>
      </c>
      <c r="C87" s="974" t="s">
        <v>801</v>
      </c>
      <c r="D87" s="975">
        <f t="shared" si="1"/>
        <v>3</v>
      </c>
      <c r="E87" s="453">
        <f>0</f>
        <v>0</v>
      </c>
      <c r="F87" s="453">
        <v>1</v>
      </c>
      <c r="G87" s="454">
        <f>0</f>
        <v>0</v>
      </c>
      <c r="H87" s="454">
        <f>0</f>
        <v>0</v>
      </c>
      <c r="I87" s="454">
        <v>1</v>
      </c>
      <c r="J87" s="454">
        <f>0</f>
        <v>0</v>
      </c>
      <c r="K87" s="454">
        <f>0</f>
        <v>0</v>
      </c>
      <c r="L87" s="454">
        <f>0</f>
        <v>0</v>
      </c>
      <c r="M87" s="454">
        <f>0</f>
        <v>0</v>
      </c>
      <c r="N87" s="454">
        <f>0</f>
        <v>0</v>
      </c>
      <c r="O87" s="454">
        <f>0</f>
        <v>0</v>
      </c>
      <c r="P87" s="454">
        <f>0</f>
        <v>0</v>
      </c>
      <c r="Q87" s="454">
        <f>0</f>
        <v>0</v>
      </c>
      <c r="R87" s="454">
        <f>0</f>
        <v>0</v>
      </c>
      <c r="S87" s="454">
        <f>0</f>
        <v>0</v>
      </c>
      <c r="T87" s="454">
        <f>0</f>
        <v>0</v>
      </c>
      <c r="U87" s="454">
        <f>0</f>
        <v>0</v>
      </c>
      <c r="V87" s="454">
        <f>0</f>
        <v>0</v>
      </c>
      <c r="W87" s="454">
        <v>1</v>
      </c>
      <c r="X87" s="372" t="s">
        <v>184</v>
      </c>
      <c r="Y87" s="1578" t="s">
        <v>613</v>
      </c>
    </row>
    <row r="88" spans="1:25" s="371" customFormat="1" ht="13.5" thickBot="1" x14ac:dyDescent="0.25">
      <c r="A88" s="1590"/>
      <c r="B88" s="1591"/>
      <c r="C88" s="967" t="s">
        <v>802</v>
      </c>
      <c r="D88" s="971">
        <f t="shared" si="1"/>
        <v>2</v>
      </c>
      <c r="E88" s="449">
        <f>0</f>
        <v>0</v>
      </c>
      <c r="F88" s="449">
        <v>1</v>
      </c>
      <c r="G88" s="450">
        <f>0</f>
        <v>0</v>
      </c>
      <c r="H88" s="450">
        <f>0</f>
        <v>0</v>
      </c>
      <c r="I88" s="450">
        <f>0</f>
        <v>0</v>
      </c>
      <c r="J88" s="450">
        <f>0</f>
        <v>0</v>
      </c>
      <c r="K88" s="450">
        <f>0</f>
        <v>0</v>
      </c>
      <c r="L88" s="450">
        <v>1</v>
      </c>
      <c r="M88" s="450">
        <f>0</f>
        <v>0</v>
      </c>
      <c r="N88" s="450">
        <f>0</f>
        <v>0</v>
      </c>
      <c r="O88" s="450">
        <f>0</f>
        <v>0</v>
      </c>
      <c r="P88" s="450">
        <f>0</f>
        <v>0</v>
      </c>
      <c r="Q88" s="450">
        <f>0</f>
        <v>0</v>
      </c>
      <c r="R88" s="450">
        <f>0</f>
        <v>0</v>
      </c>
      <c r="S88" s="450">
        <f>0</f>
        <v>0</v>
      </c>
      <c r="T88" s="450">
        <f>0</f>
        <v>0</v>
      </c>
      <c r="U88" s="450">
        <f>0</f>
        <v>0</v>
      </c>
      <c r="V88" s="450">
        <f>0</f>
        <v>0</v>
      </c>
      <c r="W88" s="450">
        <f>0</f>
        <v>0</v>
      </c>
      <c r="X88" s="316" t="s">
        <v>446</v>
      </c>
      <c r="Y88" s="1586"/>
    </row>
    <row r="89" spans="1:25" s="370" customFormat="1" ht="13.5" thickBot="1" x14ac:dyDescent="0.25">
      <c r="A89" s="1592" t="s">
        <v>523</v>
      </c>
      <c r="B89" s="1593" t="s">
        <v>524</v>
      </c>
      <c r="C89" s="965" t="s">
        <v>801</v>
      </c>
      <c r="D89" s="446">
        <f t="shared" si="1"/>
        <v>17</v>
      </c>
      <c r="E89" s="447">
        <f>0</f>
        <v>0</v>
      </c>
      <c r="F89" s="447">
        <v>1</v>
      </c>
      <c r="G89" s="448">
        <v>1</v>
      </c>
      <c r="H89" s="448">
        <f>0</f>
        <v>0</v>
      </c>
      <c r="I89" s="448">
        <f>0</f>
        <v>0</v>
      </c>
      <c r="J89" s="448">
        <f>0</f>
        <v>0</v>
      </c>
      <c r="K89" s="448">
        <v>1</v>
      </c>
      <c r="L89" s="448">
        <v>3</v>
      </c>
      <c r="M89" s="448">
        <f>0</f>
        <v>0</v>
      </c>
      <c r="N89" s="448">
        <v>2</v>
      </c>
      <c r="O89" s="448">
        <v>1</v>
      </c>
      <c r="P89" s="448">
        <v>1</v>
      </c>
      <c r="Q89" s="448">
        <v>1</v>
      </c>
      <c r="R89" s="448">
        <v>1</v>
      </c>
      <c r="S89" s="448">
        <v>1</v>
      </c>
      <c r="T89" s="448">
        <v>3</v>
      </c>
      <c r="U89" s="448">
        <v>1</v>
      </c>
      <c r="V89" s="448">
        <f>0</f>
        <v>0</v>
      </c>
      <c r="W89" s="448">
        <f>0</f>
        <v>0</v>
      </c>
      <c r="X89" s="315" t="s">
        <v>184</v>
      </c>
      <c r="Y89" s="1583" t="s">
        <v>605</v>
      </c>
    </row>
    <row r="90" spans="1:25" s="370" customFormat="1" ht="13.5" thickBot="1" x14ac:dyDescent="0.25">
      <c r="A90" s="1592"/>
      <c r="B90" s="1593"/>
      <c r="C90" s="965" t="s">
        <v>802</v>
      </c>
      <c r="D90" s="446">
        <f t="shared" si="1"/>
        <v>9</v>
      </c>
      <c r="E90" s="447">
        <f>0</f>
        <v>0</v>
      </c>
      <c r="F90" s="447">
        <v>2</v>
      </c>
      <c r="G90" s="448">
        <v>1</v>
      </c>
      <c r="H90" s="448">
        <v>1</v>
      </c>
      <c r="I90" s="448">
        <f>0</f>
        <v>0</v>
      </c>
      <c r="J90" s="448">
        <v>1</v>
      </c>
      <c r="K90" s="448">
        <f>0</f>
        <v>0</v>
      </c>
      <c r="L90" s="448">
        <f>0</f>
        <v>0</v>
      </c>
      <c r="M90" s="448">
        <f>0</f>
        <v>0</v>
      </c>
      <c r="N90" s="448">
        <f>0</f>
        <v>0</v>
      </c>
      <c r="O90" s="448">
        <v>1</v>
      </c>
      <c r="P90" s="448">
        <v>1</v>
      </c>
      <c r="Q90" s="448">
        <f>0</f>
        <v>0</v>
      </c>
      <c r="R90" s="448">
        <f>0</f>
        <v>0</v>
      </c>
      <c r="S90" s="448">
        <v>2</v>
      </c>
      <c r="T90" s="448">
        <f>0</f>
        <v>0</v>
      </c>
      <c r="U90" s="448">
        <f>0</f>
        <v>0</v>
      </c>
      <c r="V90" s="448">
        <f>0</f>
        <v>0</v>
      </c>
      <c r="W90" s="448">
        <f>0</f>
        <v>0</v>
      </c>
      <c r="X90" s="315" t="s">
        <v>446</v>
      </c>
      <c r="Y90" s="1583"/>
    </row>
    <row r="91" spans="1:25" s="371" customFormat="1" ht="13.5" thickBot="1" x14ac:dyDescent="0.25">
      <c r="A91" s="1590" t="s">
        <v>1073</v>
      </c>
      <c r="B91" s="1591" t="s">
        <v>1074</v>
      </c>
      <c r="C91" s="967" t="s">
        <v>801</v>
      </c>
      <c r="D91" s="971">
        <f t="shared" si="1"/>
        <v>0</v>
      </c>
      <c r="E91" s="449">
        <f>0</f>
        <v>0</v>
      </c>
      <c r="F91" s="449">
        <f>0</f>
        <v>0</v>
      </c>
      <c r="G91" s="450">
        <f>0</f>
        <v>0</v>
      </c>
      <c r="H91" s="450">
        <f>0</f>
        <v>0</v>
      </c>
      <c r="I91" s="450">
        <f>0</f>
        <v>0</v>
      </c>
      <c r="J91" s="450">
        <f>0</f>
        <v>0</v>
      </c>
      <c r="K91" s="450">
        <f>0</f>
        <v>0</v>
      </c>
      <c r="L91" s="450">
        <f>0</f>
        <v>0</v>
      </c>
      <c r="M91" s="450">
        <f>0</f>
        <v>0</v>
      </c>
      <c r="N91" s="450">
        <f>0</f>
        <v>0</v>
      </c>
      <c r="O91" s="450">
        <f>0</f>
        <v>0</v>
      </c>
      <c r="P91" s="450">
        <f>0</f>
        <v>0</v>
      </c>
      <c r="Q91" s="450">
        <f>0</f>
        <v>0</v>
      </c>
      <c r="R91" s="450">
        <f>0</f>
        <v>0</v>
      </c>
      <c r="S91" s="450">
        <f>0</f>
        <v>0</v>
      </c>
      <c r="T91" s="450">
        <f>0</f>
        <v>0</v>
      </c>
      <c r="U91" s="450">
        <f>0</f>
        <v>0</v>
      </c>
      <c r="V91" s="450">
        <f>0</f>
        <v>0</v>
      </c>
      <c r="W91" s="450">
        <f>0</f>
        <v>0</v>
      </c>
      <c r="X91" s="316" t="s">
        <v>184</v>
      </c>
      <c r="Y91" s="1586" t="s">
        <v>1075</v>
      </c>
    </row>
    <row r="92" spans="1:25" s="371" customFormat="1" ht="13.5" thickBot="1" x14ac:dyDescent="0.25">
      <c r="A92" s="1590"/>
      <c r="B92" s="1591"/>
      <c r="C92" s="967" t="s">
        <v>802</v>
      </c>
      <c r="D92" s="971">
        <f t="shared" si="1"/>
        <v>0</v>
      </c>
      <c r="E92" s="449">
        <f>0</f>
        <v>0</v>
      </c>
      <c r="F92" s="449">
        <f>0</f>
        <v>0</v>
      </c>
      <c r="G92" s="450">
        <f>0</f>
        <v>0</v>
      </c>
      <c r="H92" s="450">
        <f>0</f>
        <v>0</v>
      </c>
      <c r="I92" s="450">
        <f>0</f>
        <v>0</v>
      </c>
      <c r="J92" s="450">
        <f>0</f>
        <v>0</v>
      </c>
      <c r="K92" s="450">
        <f>0</f>
        <v>0</v>
      </c>
      <c r="L92" s="450">
        <f>0</f>
        <v>0</v>
      </c>
      <c r="M92" s="450">
        <f>0</f>
        <v>0</v>
      </c>
      <c r="N92" s="450">
        <f>0</f>
        <v>0</v>
      </c>
      <c r="O92" s="450">
        <f>0</f>
        <v>0</v>
      </c>
      <c r="P92" s="450">
        <f>0</f>
        <v>0</v>
      </c>
      <c r="Q92" s="450">
        <f>0</f>
        <v>0</v>
      </c>
      <c r="R92" s="450">
        <f>0</f>
        <v>0</v>
      </c>
      <c r="S92" s="450">
        <f>0</f>
        <v>0</v>
      </c>
      <c r="T92" s="450">
        <f>0</f>
        <v>0</v>
      </c>
      <c r="U92" s="450">
        <f>0</f>
        <v>0</v>
      </c>
      <c r="V92" s="450">
        <f>0</f>
        <v>0</v>
      </c>
      <c r="W92" s="450">
        <f>0</f>
        <v>0</v>
      </c>
      <c r="X92" s="316" t="s">
        <v>446</v>
      </c>
      <c r="Y92" s="1586"/>
    </row>
    <row r="93" spans="1:25" s="370" customFormat="1" ht="13.5" thickBot="1" x14ac:dyDescent="0.25">
      <c r="A93" s="1592" t="s">
        <v>525</v>
      </c>
      <c r="B93" s="1593" t="s">
        <v>526</v>
      </c>
      <c r="C93" s="965" t="s">
        <v>801</v>
      </c>
      <c r="D93" s="446">
        <f t="shared" si="1"/>
        <v>3</v>
      </c>
      <c r="E93" s="447">
        <f>0</f>
        <v>0</v>
      </c>
      <c r="F93" s="447">
        <f>0</f>
        <v>0</v>
      </c>
      <c r="G93" s="448">
        <f>0</f>
        <v>0</v>
      </c>
      <c r="H93" s="448">
        <f>0</f>
        <v>0</v>
      </c>
      <c r="I93" s="448">
        <f>0</f>
        <v>0</v>
      </c>
      <c r="J93" s="448">
        <v>1</v>
      </c>
      <c r="K93" s="448">
        <f>0</f>
        <v>0</v>
      </c>
      <c r="L93" s="448">
        <f>0</f>
        <v>0</v>
      </c>
      <c r="M93" s="448">
        <v>2</v>
      </c>
      <c r="N93" s="448">
        <f>0</f>
        <v>0</v>
      </c>
      <c r="O93" s="448">
        <f>0</f>
        <v>0</v>
      </c>
      <c r="P93" s="448">
        <f>0</f>
        <v>0</v>
      </c>
      <c r="Q93" s="448">
        <f>0</f>
        <v>0</v>
      </c>
      <c r="R93" s="448">
        <f>0</f>
        <v>0</v>
      </c>
      <c r="S93" s="448">
        <f>0</f>
        <v>0</v>
      </c>
      <c r="T93" s="448">
        <f>0</f>
        <v>0</v>
      </c>
      <c r="U93" s="448">
        <f>0</f>
        <v>0</v>
      </c>
      <c r="V93" s="448">
        <f>0</f>
        <v>0</v>
      </c>
      <c r="W93" s="448">
        <f>0</f>
        <v>0</v>
      </c>
      <c r="X93" s="315" t="s">
        <v>184</v>
      </c>
      <c r="Y93" s="1583" t="s">
        <v>614</v>
      </c>
    </row>
    <row r="94" spans="1:25" s="370" customFormat="1" ht="13.5" thickBot="1" x14ac:dyDescent="0.25">
      <c r="A94" s="1592"/>
      <c r="B94" s="1593"/>
      <c r="C94" s="965" t="s">
        <v>802</v>
      </c>
      <c r="D94" s="446">
        <f t="shared" si="1"/>
        <v>5</v>
      </c>
      <c r="E94" s="447">
        <f>0</f>
        <v>0</v>
      </c>
      <c r="F94" s="447">
        <f>0</f>
        <v>0</v>
      </c>
      <c r="G94" s="448">
        <v>1</v>
      </c>
      <c r="H94" s="448">
        <v>1</v>
      </c>
      <c r="I94" s="448">
        <f>0</f>
        <v>0</v>
      </c>
      <c r="J94" s="448">
        <v>1</v>
      </c>
      <c r="K94" s="448">
        <v>2</v>
      </c>
      <c r="L94" s="448">
        <f>0</f>
        <v>0</v>
      </c>
      <c r="M94" s="448">
        <f>0</f>
        <v>0</v>
      </c>
      <c r="N94" s="448">
        <f>0</f>
        <v>0</v>
      </c>
      <c r="O94" s="448">
        <f>0</f>
        <v>0</v>
      </c>
      <c r="P94" s="448">
        <f>0</f>
        <v>0</v>
      </c>
      <c r="Q94" s="448">
        <f>0</f>
        <v>0</v>
      </c>
      <c r="R94" s="448">
        <f>0</f>
        <v>0</v>
      </c>
      <c r="S94" s="448">
        <f>0</f>
        <v>0</v>
      </c>
      <c r="T94" s="448">
        <f>0</f>
        <v>0</v>
      </c>
      <c r="U94" s="448">
        <f>0</f>
        <v>0</v>
      </c>
      <c r="V94" s="448">
        <f>0</f>
        <v>0</v>
      </c>
      <c r="W94" s="448">
        <f>0</f>
        <v>0</v>
      </c>
      <c r="X94" s="315" t="s">
        <v>446</v>
      </c>
      <c r="Y94" s="1583"/>
    </row>
    <row r="95" spans="1:25" s="371" customFormat="1" ht="13.5" thickBot="1" x14ac:dyDescent="0.25">
      <c r="A95" s="1590" t="s">
        <v>527</v>
      </c>
      <c r="B95" s="1591" t="s">
        <v>402</v>
      </c>
      <c r="C95" s="967" t="s">
        <v>801</v>
      </c>
      <c r="D95" s="971">
        <f t="shared" si="1"/>
        <v>11</v>
      </c>
      <c r="E95" s="449">
        <f>0</f>
        <v>0</v>
      </c>
      <c r="F95" s="449">
        <f>0</f>
        <v>0</v>
      </c>
      <c r="G95" s="450">
        <f>0</f>
        <v>0</v>
      </c>
      <c r="H95" s="450">
        <f>0</f>
        <v>0</v>
      </c>
      <c r="I95" s="450">
        <f>0</f>
        <v>0</v>
      </c>
      <c r="J95" s="450">
        <f>0</f>
        <v>0</v>
      </c>
      <c r="K95" s="450">
        <f>0</f>
        <v>0</v>
      </c>
      <c r="L95" s="450">
        <f>0</f>
        <v>0</v>
      </c>
      <c r="M95" s="450">
        <f>0</f>
        <v>0</v>
      </c>
      <c r="N95" s="450">
        <f>0</f>
        <v>0</v>
      </c>
      <c r="O95" s="450">
        <f>0</f>
        <v>0</v>
      </c>
      <c r="P95" s="450">
        <f>0</f>
        <v>0</v>
      </c>
      <c r="Q95" s="450">
        <f>0</f>
        <v>0</v>
      </c>
      <c r="R95" s="450">
        <f>0</f>
        <v>0</v>
      </c>
      <c r="S95" s="450">
        <f>0</f>
        <v>0</v>
      </c>
      <c r="T95" s="450">
        <f>0</f>
        <v>0</v>
      </c>
      <c r="U95" s="450">
        <f>0</f>
        <v>0</v>
      </c>
      <c r="V95" s="450">
        <f>0</f>
        <v>0</v>
      </c>
      <c r="W95" s="450">
        <v>11</v>
      </c>
      <c r="X95" s="316" t="s">
        <v>184</v>
      </c>
      <c r="Y95" s="1586" t="s">
        <v>585</v>
      </c>
    </row>
    <row r="96" spans="1:25" s="371" customFormat="1" ht="13.5" thickBot="1" x14ac:dyDescent="0.25">
      <c r="A96" s="1590"/>
      <c r="B96" s="1591"/>
      <c r="C96" s="967" t="s">
        <v>802</v>
      </c>
      <c r="D96" s="971">
        <f t="shared" si="1"/>
        <v>13</v>
      </c>
      <c r="E96" s="449">
        <f>0</f>
        <v>0</v>
      </c>
      <c r="F96" s="449">
        <f>0</f>
        <v>0</v>
      </c>
      <c r="G96" s="450">
        <f>0</f>
        <v>0</v>
      </c>
      <c r="H96" s="450">
        <f>0</f>
        <v>0</v>
      </c>
      <c r="I96" s="450">
        <f>0</f>
        <v>0</v>
      </c>
      <c r="J96" s="450">
        <f>0</f>
        <v>0</v>
      </c>
      <c r="K96" s="450">
        <f>0</f>
        <v>0</v>
      </c>
      <c r="L96" s="450">
        <f>0</f>
        <v>0</v>
      </c>
      <c r="M96" s="450">
        <f>0</f>
        <v>0</v>
      </c>
      <c r="N96" s="450">
        <f>0</f>
        <v>0</v>
      </c>
      <c r="O96" s="450">
        <f>0</f>
        <v>0</v>
      </c>
      <c r="P96" s="450">
        <f>0</f>
        <v>0</v>
      </c>
      <c r="Q96" s="450">
        <f>0</f>
        <v>0</v>
      </c>
      <c r="R96" s="450">
        <f>0</f>
        <v>0</v>
      </c>
      <c r="S96" s="450">
        <f>0</f>
        <v>0</v>
      </c>
      <c r="T96" s="450">
        <f>0</f>
        <v>0</v>
      </c>
      <c r="U96" s="450">
        <f>0</f>
        <v>0</v>
      </c>
      <c r="V96" s="450">
        <f>0</f>
        <v>0</v>
      </c>
      <c r="W96" s="450">
        <v>13</v>
      </c>
      <c r="X96" s="316" t="s">
        <v>446</v>
      </c>
      <c r="Y96" s="1586"/>
    </row>
    <row r="97" spans="1:25" s="370" customFormat="1" ht="20.25" customHeight="1" thickBot="1" x14ac:dyDescent="0.25">
      <c r="A97" s="1592" t="s">
        <v>528</v>
      </c>
      <c r="B97" s="1593" t="s">
        <v>529</v>
      </c>
      <c r="C97" s="965" t="s">
        <v>801</v>
      </c>
      <c r="D97" s="446">
        <f t="shared" si="1"/>
        <v>15</v>
      </c>
      <c r="E97" s="447">
        <f>0</f>
        <v>0</v>
      </c>
      <c r="F97" s="447">
        <f>0</f>
        <v>0</v>
      </c>
      <c r="G97" s="448">
        <f>0</f>
        <v>0</v>
      </c>
      <c r="H97" s="448">
        <f>0</f>
        <v>0</v>
      </c>
      <c r="I97" s="448">
        <f>0</f>
        <v>0</v>
      </c>
      <c r="J97" s="448">
        <f>0</f>
        <v>0</v>
      </c>
      <c r="K97" s="448">
        <f>0</f>
        <v>0</v>
      </c>
      <c r="L97" s="448">
        <f>0</f>
        <v>0</v>
      </c>
      <c r="M97" s="448">
        <f>0</f>
        <v>0</v>
      </c>
      <c r="N97" s="448">
        <f>0</f>
        <v>0</v>
      </c>
      <c r="O97" s="448">
        <v>1</v>
      </c>
      <c r="P97" s="448">
        <f>0</f>
        <v>0</v>
      </c>
      <c r="Q97" s="448">
        <f>0</f>
        <v>0</v>
      </c>
      <c r="R97" s="448">
        <f>0</f>
        <v>0</v>
      </c>
      <c r="S97" s="448">
        <f>0</f>
        <v>0</v>
      </c>
      <c r="T97" s="448">
        <f>0</f>
        <v>0</v>
      </c>
      <c r="U97" s="448">
        <f>0</f>
        <v>0</v>
      </c>
      <c r="V97" s="448">
        <f>0</f>
        <v>0</v>
      </c>
      <c r="W97" s="448">
        <v>14</v>
      </c>
      <c r="X97" s="315" t="s">
        <v>184</v>
      </c>
      <c r="Y97" s="1583" t="s">
        <v>624</v>
      </c>
    </row>
    <row r="98" spans="1:25" s="370" customFormat="1" ht="20.25" customHeight="1" thickBot="1" x14ac:dyDescent="0.25">
      <c r="A98" s="1592"/>
      <c r="B98" s="1593"/>
      <c r="C98" s="965" t="s">
        <v>802</v>
      </c>
      <c r="D98" s="446">
        <f t="shared" si="1"/>
        <v>14</v>
      </c>
      <c r="E98" s="447">
        <f>0</f>
        <v>0</v>
      </c>
      <c r="F98" s="447">
        <f>0</f>
        <v>0</v>
      </c>
      <c r="G98" s="448">
        <f>0</f>
        <v>0</v>
      </c>
      <c r="H98" s="448">
        <f>0</f>
        <v>0</v>
      </c>
      <c r="I98" s="448">
        <f>0</f>
        <v>0</v>
      </c>
      <c r="J98" s="448">
        <f>0</f>
        <v>0</v>
      </c>
      <c r="K98" s="448">
        <f>0</f>
        <v>0</v>
      </c>
      <c r="L98" s="448">
        <f>0</f>
        <v>0</v>
      </c>
      <c r="M98" s="448">
        <f>0</f>
        <v>0</v>
      </c>
      <c r="N98" s="448">
        <f>0</f>
        <v>0</v>
      </c>
      <c r="O98" s="448">
        <f>0</f>
        <v>0</v>
      </c>
      <c r="P98" s="448">
        <f>0</f>
        <v>0</v>
      </c>
      <c r="Q98" s="448">
        <f>0</f>
        <v>0</v>
      </c>
      <c r="R98" s="448">
        <f>0</f>
        <v>0</v>
      </c>
      <c r="S98" s="448">
        <f>0</f>
        <v>0</v>
      </c>
      <c r="T98" s="448">
        <f>0</f>
        <v>0</v>
      </c>
      <c r="U98" s="448">
        <v>2</v>
      </c>
      <c r="V98" s="448">
        <f>0</f>
        <v>0</v>
      </c>
      <c r="W98" s="448">
        <v>12</v>
      </c>
      <c r="X98" s="315" t="s">
        <v>446</v>
      </c>
      <c r="Y98" s="1583"/>
    </row>
    <row r="99" spans="1:25" s="374" customFormat="1" ht="25.5" customHeight="1" thickBot="1" x14ac:dyDescent="0.25">
      <c r="A99" s="1590" t="s">
        <v>530</v>
      </c>
      <c r="B99" s="1591" t="s">
        <v>531</v>
      </c>
      <c r="C99" s="967" t="s">
        <v>801</v>
      </c>
      <c r="D99" s="971">
        <f t="shared" si="1"/>
        <v>6</v>
      </c>
      <c r="E99" s="449">
        <f>0</f>
        <v>0</v>
      </c>
      <c r="F99" s="449">
        <v>1</v>
      </c>
      <c r="G99" s="450">
        <f>0</f>
        <v>0</v>
      </c>
      <c r="H99" s="450">
        <f>0</f>
        <v>0</v>
      </c>
      <c r="I99" s="450">
        <f>0</f>
        <v>0</v>
      </c>
      <c r="J99" s="450">
        <f>0</f>
        <v>0</v>
      </c>
      <c r="K99" s="450">
        <f>0</f>
        <v>0</v>
      </c>
      <c r="L99" s="450">
        <v>1</v>
      </c>
      <c r="M99" s="450">
        <v>1</v>
      </c>
      <c r="N99" s="450">
        <f>0</f>
        <v>0</v>
      </c>
      <c r="O99" s="450">
        <f>0</f>
        <v>0</v>
      </c>
      <c r="P99" s="450">
        <v>1</v>
      </c>
      <c r="Q99" s="450">
        <v>1</v>
      </c>
      <c r="R99" s="450">
        <f>0</f>
        <v>0</v>
      </c>
      <c r="S99" s="450">
        <f>0</f>
        <v>0</v>
      </c>
      <c r="T99" s="450">
        <f>0</f>
        <v>0</v>
      </c>
      <c r="U99" s="450">
        <f>0</f>
        <v>0</v>
      </c>
      <c r="V99" s="450">
        <v>1</v>
      </c>
      <c r="W99" s="450">
        <f>0</f>
        <v>0</v>
      </c>
      <c r="X99" s="316" t="s">
        <v>184</v>
      </c>
      <c r="Y99" s="1586" t="s">
        <v>623</v>
      </c>
    </row>
    <row r="100" spans="1:25" s="374" customFormat="1" ht="25.5" customHeight="1" thickBot="1" x14ac:dyDescent="0.25">
      <c r="A100" s="1590"/>
      <c r="B100" s="1591"/>
      <c r="C100" s="967" t="s">
        <v>802</v>
      </c>
      <c r="D100" s="971">
        <f t="shared" si="1"/>
        <v>9</v>
      </c>
      <c r="E100" s="449">
        <f>0</f>
        <v>0</v>
      </c>
      <c r="F100" s="449">
        <v>1</v>
      </c>
      <c r="G100" s="450">
        <f>0</f>
        <v>0</v>
      </c>
      <c r="H100" s="450">
        <v>2</v>
      </c>
      <c r="I100" s="450">
        <v>1</v>
      </c>
      <c r="J100" s="450">
        <f>0</f>
        <v>0</v>
      </c>
      <c r="K100" s="450">
        <v>1</v>
      </c>
      <c r="L100" s="450">
        <v>1</v>
      </c>
      <c r="M100" s="450">
        <f>0</f>
        <v>0</v>
      </c>
      <c r="N100" s="450">
        <f>0</f>
        <v>0</v>
      </c>
      <c r="O100" s="450">
        <f>0</f>
        <v>0</v>
      </c>
      <c r="P100" s="450">
        <f>0</f>
        <v>0</v>
      </c>
      <c r="Q100" s="450">
        <f>0</f>
        <v>0</v>
      </c>
      <c r="R100" s="450">
        <f>0</f>
        <v>0</v>
      </c>
      <c r="S100" s="450">
        <v>1</v>
      </c>
      <c r="T100" s="450">
        <f>0</f>
        <v>0</v>
      </c>
      <c r="U100" s="450">
        <v>1</v>
      </c>
      <c r="V100" s="450">
        <f>0</f>
        <v>0</v>
      </c>
      <c r="W100" s="450">
        <v>1</v>
      </c>
      <c r="X100" s="316" t="s">
        <v>446</v>
      </c>
      <c r="Y100" s="1586"/>
    </row>
    <row r="101" spans="1:25" s="373" customFormat="1" ht="13.5" thickBot="1" x14ac:dyDescent="0.25">
      <c r="A101" s="1592" t="s">
        <v>532</v>
      </c>
      <c r="B101" s="1593" t="s">
        <v>533</v>
      </c>
      <c r="C101" s="965" t="s">
        <v>801</v>
      </c>
      <c r="D101" s="446">
        <f t="shared" si="1"/>
        <v>50</v>
      </c>
      <c r="E101" s="447">
        <f>0</f>
        <v>0</v>
      </c>
      <c r="F101" s="447">
        <v>1</v>
      </c>
      <c r="G101" s="448">
        <f>0</f>
        <v>0</v>
      </c>
      <c r="H101" s="448">
        <f>0</f>
        <v>0</v>
      </c>
      <c r="I101" s="448">
        <f>0</f>
        <v>0</v>
      </c>
      <c r="J101" s="448">
        <f>0</f>
        <v>0</v>
      </c>
      <c r="K101" s="448">
        <v>1</v>
      </c>
      <c r="L101" s="448">
        <f>0</f>
        <v>0</v>
      </c>
      <c r="M101" s="448">
        <f>0</f>
        <v>0</v>
      </c>
      <c r="N101" s="448">
        <v>1</v>
      </c>
      <c r="O101" s="448">
        <f>0</f>
        <v>0</v>
      </c>
      <c r="P101" s="448">
        <v>2</v>
      </c>
      <c r="Q101" s="448">
        <v>3</v>
      </c>
      <c r="R101" s="448">
        <v>4</v>
      </c>
      <c r="S101" s="448">
        <v>13</v>
      </c>
      <c r="T101" s="448">
        <v>23</v>
      </c>
      <c r="U101" s="448">
        <v>1</v>
      </c>
      <c r="V101" s="448">
        <f>0</f>
        <v>0</v>
      </c>
      <c r="W101" s="448">
        <v>1</v>
      </c>
      <c r="X101" s="315" t="s">
        <v>184</v>
      </c>
      <c r="Y101" s="1583" t="s">
        <v>615</v>
      </c>
    </row>
    <row r="102" spans="1:25" ht="13.5" thickBot="1" x14ac:dyDescent="0.25">
      <c r="A102" s="1579"/>
      <c r="B102" s="1593"/>
      <c r="C102" s="965" t="s">
        <v>802</v>
      </c>
      <c r="D102" s="446">
        <f t="shared" si="1"/>
        <v>5</v>
      </c>
      <c r="E102" s="447">
        <f>0</f>
        <v>0</v>
      </c>
      <c r="F102" s="447">
        <f>0</f>
        <v>0</v>
      </c>
      <c r="G102" s="448">
        <f>0</f>
        <v>0</v>
      </c>
      <c r="H102" s="448">
        <f>0</f>
        <v>0</v>
      </c>
      <c r="I102" s="448">
        <f>0</f>
        <v>0</v>
      </c>
      <c r="J102" s="448">
        <f>0</f>
        <v>0</v>
      </c>
      <c r="K102" s="448">
        <f>0</f>
        <v>0</v>
      </c>
      <c r="L102" s="448">
        <f>0</f>
        <v>0</v>
      </c>
      <c r="M102" s="448">
        <v>1</v>
      </c>
      <c r="N102" s="448">
        <v>2</v>
      </c>
      <c r="O102" s="448">
        <v>1</v>
      </c>
      <c r="P102" s="448">
        <f>0</f>
        <v>0</v>
      </c>
      <c r="Q102" s="448">
        <f>0</f>
        <v>0</v>
      </c>
      <c r="R102" s="448">
        <f>0</f>
        <v>0</v>
      </c>
      <c r="S102" s="448">
        <f>0</f>
        <v>0</v>
      </c>
      <c r="T102" s="448">
        <f>0</f>
        <v>0</v>
      </c>
      <c r="U102" s="448">
        <f>0</f>
        <v>0</v>
      </c>
      <c r="V102" s="448">
        <v>1</v>
      </c>
      <c r="W102" s="448">
        <f>0</f>
        <v>0</v>
      </c>
      <c r="X102" s="315" t="s">
        <v>446</v>
      </c>
      <c r="Y102" s="1583"/>
    </row>
    <row r="103" spans="1:25" ht="13.5" thickBot="1" x14ac:dyDescent="0.25">
      <c r="A103" s="1590" t="s">
        <v>1125</v>
      </c>
      <c r="B103" s="1591" t="s">
        <v>643</v>
      </c>
      <c r="C103" s="967" t="s">
        <v>801</v>
      </c>
      <c r="D103" s="971">
        <f t="shared" si="1"/>
        <v>38</v>
      </c>
      <c r="E103" s="449">
        <f>0</f>
        <v>0</v>
      </c>
      <c r="F103" s="449">
        <v>4</v>
      </c>
      <c r="G103" s="450">
        <v>3</v>
      </c>
      <c r="H103" s="450">
        <v>7</v>
      </c>
      <c r="I103" s="450">
        <v>4</v>
      </c>
      <c r="J103" s="450">
        <v>2</v>
      </c>
      <c r="K103" s="450">
        <v>3</v>
      </c>
      <c r="L103" s="450">
        <v>2</v>
      </c>
      <c r="M103" s="450">
        <f>0</f>
        <v>0</v>
      </c>
      <c r="N103" s="450">
        <f>0</f>
        <v>0</v>
      </c>
      <c r="O103" s="450">
        <v>3</v>
      </c>
      <c r="P103" s="450">
        <f>0</f>
        <v>0</v>
      </c>
      <c r="Q103" s="450">
        <f>0</f>
        <v>0</v>
      </c>
      <c r="R103" s="450">
        <v>1</v>
      </c>
      <c r="S103" s="450">
        <v>3</v>
      </c>
      <c r="T103" s="450">
        <v>1</v>
      </c>
      <c r="U103" s="450">
        <v>1</v>
      </c>
      <c r="V103" s="450">
        <f>0</f>
        <v>0</v>
      </c>
      <c r="W103" s="450">
        <v>4</v>
      </c>
      <c r="X103" s="316" t="s">
        <v>184</v>
      </c>
      <c r="Y103" s="1586" t="s">
        <v>687</v>
      </c>
    </row>
    <row r="104" spans="1:25" ht="79.5" customHeight="1" thickBot="1" x14ac:dyDescent="0.25">
      <c r="A104" s="1590"/>
      <c r="B104" s="1591"/>
      <c r="C104" s="967" t="s">
        <v>802</v>
      </c>
      <c r="D104" s="971">
        <f t="shared" si="1"/>
        <v>33</v>
      </c>
      <c r="E104" s="449">
        <f>0</f>
        <v>0</v>
      </c>
      <c r="F104" s="449">
        <v>4</v>
      </c>
      <c r="G104" s="450">
        <v>5</v>
      </c>
      <c r="H104" s="450">
        <v>5</v>
      </c>
      <c r="I104" s="450">
        <v>4</v>
      </c>
      <c r="J104" s="450">
        <v>2</v>
      </c>
      <c r="K104" s="450">
        <v>3</v>
      </c>
      <c r="L104" s="450">
        <f>0</f>
        <v>0</v>
      </c>
      <c r="M104" s="450">
        <v>1</v>
      </c>
      <c r="N104" s="450">
        <f>0</f>
        <v>0</v>
      </c>
      <c r="O104" s="450">
        <v>1</v>
      </c>
      <c r="P104" s="450">
        <f>0</f>
        <v>0</v>
      </c>
      <c r="Q104" s="450">
        <v>2</v>
      </c>
      <c r="R104" s="450">
        <f>0</f>
        <v>0</v>
      </c>
      <c r="S104" s="450">
        <v>1</v>
      </c>
      <c r="T104" s="450">
        <v>1</v>
      </c>
      <c r="U104" s="450">
        <v>1</v>
      </c>
      <c r="V104" s="450">
        <f>0</f>
        <v>0</v>
      </c>
      <c r="W104" s="450">
        <v>3</v>
      </c>
      <c r="X104" s="316" t="s">
        <v>446</v>
      </c>
      <c r="Y104" s="1586"/>
    </row>
    <row r="105" spans="1:25" ht="13.5" thickBot="1" x14ac:dyDescent="0.25">
      <c r="A105" s="1592" t="s">
        <v>534</v>
      </c>
      <c r="B105" s="1593" t="s">
        <v>535</v>
      </c>
      <c r="C105" s="965" t="s">
        <v>801</v>
      </c>
      <c r="D105" s="446">
        <f t="shared" si="1"/>
        <v>0</v>
      </c>
      <c r="E105" s="447">
        <f>0</f>
        <v>0</v>
      </c>
      <c r="F105" s="447">
        <f>0</f>
        <v>0</v>
      </c>
      <c r="G105" s="448">
        <f>0</f>
        <v>0</v>
      </c>
      <c r="H105" s="448">
        <f>0</f>
        <v>0</v>
      </c>
      <c r="I105" s="448">
        <f>0</f>
        <v>0</v>
      </c>
      <c r="J105" s="448">
        <f>0</f>
        <v>0</v>
      </c>
      <c r="K105" s="448">
        <f>0</f>
        <v>0</v>
      </c>
      <c r="L105" s="448">
        <f>0</f>
        <v>0</v>
      </c>
      <c r="M105" s="448">
        <f>0</f>
        <v>0</v>
      </c>
      <c r="N105" s="448">
        <f>0</f>
        <v>0</v>
      </c>
      <c r="O105" s="448">
        <f>0</f>
        <v>0</v>
      </c>
      <c r="P105" s="448">
        <f>0</f>
        <v>0</v>
      </c>
      <c r="Q105" s="448">
        <f>0</f>
        <v>0</v>
      </c>
      <c r="R105" s="448">
        <f>0</f>
        <v>0</v>
      </c>
      <c r="S105" s="448">
        <f>0</f>
        <v>0</v>
      </c>
      <c r="T105" s="448">
        <f>0</f>
        <v>0</v>
      </c>
      <c r="U105" s="448">
        <f>0</f>
        <v>0</v>
      </c>
      <c r="V105" s="448">
        <f>0</f>
        <v>0</v>
      </c>
      <c r="W105" s="448">
        <f>0</f>
        <v>0</v>
      </c>
      <c r="X105" s="315" t="s">
        <v>184</v>
      </c>
      <c r="Y105" s="1583" t="s">
        <v>616</v>
      </c>
    </row>
    <row r="106" spans="1:25" ht="13.5" thickBot="1" x14ac:dyDescent="0.25">
      <c r="A106" s="1579"/>
      <c r="B106" s="1593"/>
      <c r="C106" s="965" t="s">
        <v>802</v>
      </c>
      <c r="D106" s="446">
        <f t="shared" si="1"/>
        <v>0</v>
      </c>
      <c r="E106" s="447">
        <f>0</f>
        <v>0</v>
      </c>
      <c r="F106" s="447">
        <f>0</f>
        <v>0</v>
      </c>
      <c r="G106" s="448">
        <f>0</f>
        <v>0</v>
      </c>
      <c r="H106" s="448">
        <f>0</f>
        <v>0</v>
      </c>
      <c r="I106" s="448">
        <f>0</f>
        <v>0</v>
      </c>
      <c r="J106" s="448">
        <f>0</f>
        <v>0</v>
      </c>
      <c r="K106" s="448">
        <f>0</f>
        <v>0</v>
      </c>
      <c r="L106" s="448">
        <f>0</f>
        <v>0</v>
      </c>
      <c r="M106" s="448">
        <f>0</f>
        <v>0</v>
      </c>
      <c r="N106" s="448">
        <f>0</f>
        <v>0</v>
      </c>
      <c r="O106" s="448">
        <f>0</f>
        <v>0</v>
      </c>
      <c r="P106" s="448">
        <f>0</f>
        <v>0</v>
      </c>
      <c r="Q106" s="448">
        <f>0</f>
        <v>0</v>
      </c>
      <c r="R106" s="448">
        <f>0</f>
        <v>0</v>
      </c>
      <c r="S106" s="448">
        <f>0</f>
        <v>0</v>
      </c>
      <c r="T106" s="448">
        <f>0</f>
        <v>0</v>
      </c>
      <c r="U106" s="448">
        <f>0</f>
        <v>0</v>
      </c>
      <c r="V106" s="448">
        <f>0</f>
        <v>0</v>
      </c>
      <c r="W106" s="448">
        <f>0</f>
        <v>0</v>
      </c>
      <c r="X106" s="315" t="s">
        <v>446</v>
      </c>
      <c r="Y106" s="1583"/>
    </row>
    <row r="107" spans="1:25" ht="13.5" thickBot="1" x14ac:dyDescent="0.25">
      <c r="A107" s="1590" t="s">
        <v>536</v>
      </c>
      <c r="B107" s="1591" t="s">
        <v>1076</v>
      </c>
      <c r="C107" s="967" t="s">
        <v>801</v>
      </c>
      <c r="D107" s="971">
        <f t="shared" si="1"/>
        <v>5</v>
      </c>
      <c r="E107" s="449">
        <f>0</f>
        <v>0</v>
      </c>
      <c r="F107" s="449">
        <f>0</f>
        <v>0</v>
      </c>
      <c r="G107" s="450">
        <f>0</f>
        <v>0</v>
      </c>
      <c r="H107" s="450">
        <f>0</f>
        <v>0</v>
      </c>
      <c r="I107" s="450">
        <v>1</v>
      </c>
      <c r="J107" s="450">
        <f>0</f>
        <v>0</v>
      </c>
      <c r="K107" s="450">
        <f>0</f>
        <v>0</v>
      </c>
      <c r="L107" s="450">
        <f>0</f>
        <v>0</v>
      </c>
      <c r="M107" s="450">
        <f>0</f>
        <v>0</v>
      </c>
      <c r="N107" s="450">
        <v>1</v>
      </c>
      <c r="O107" s="450">
        <f>0</f>
        <v>0</v>
      </c>
      <c r="P107" s="450">
        <f>0</f>
        <v>0</v>
      </c>
      <c r="Q107" s="450">
        <f>0</f>
        <v>0</v>
      </c>
      <c r="R107" s="450">
        <f>0</f>
        <v>0</v>
      </c>
      <c r="S107" s="450">
        <f>0</f>
        <v>0</v>
      </c>
      <c r="T107" s="450">
        <v>1</v>
      </c>
      <c r="U107" s="450">
        <f>0</f>
        <v>0</v>
      </c>
      <c r="V107" s="450">
        <f>0</f>
        <v>0</v>
      </c>
      <c r="W107" s="450">
        <v>2</v>
      </c>
      <c r="X107" s="316" t="s">
        <v>184</v>
      </c>
      <c r="Y107" s="1586" t="s">
        <v>617</v>
      </c>
    </row>
    <row r="108" spans="1:25" ht="13.5" thickBot="1" x14ac:dyDescent="0.25">
      <c r="A108" s="1590"/>
      <c r="B108" s="1591"/>
      <c r="C108" s="967" t="s">
        <v>802</v>
      </c>
      <c r="D108" s="971">
        <f t="shared" si="1"/>
        <v>0</v>
      </c>
      <c r="E108" s="449">
        <f>0</f>
        <v>0</v>
      </c>
      <c r="F108" s="449">
        <f>0</f>
        <v>0</v>
      </c>
      <c r="G108" s="450">
        <f>0</f>
        <v>0</v>
      </c>
      <c r="H108" s="450">
        <f>0</f>
        <v>0</v>
      </c>
      <c r="I108" s="450">
        <f>0</f>
        <v>0</v>
      </c>
      <c r="J108" s="450">
        <f>0</f>
        <v>0</v>
      </c>
      <c r="K108" s="450">
        <f>0</f>
        <v>0</v>
      </c>
      <c r="L108" s="450">
        <f>0</f>
        <v>0</v>
      </c>
      <c r="M108" s="450">
        <f>0</f>
        <v>0</v>
      </c>
      <c r="N108" s="450">
        <f>0</f>
        <v>0</v>
      </c>
      <c r="O108" s="450">
        <f>0</f>
        <v>0</v>
      </c>
      <c r="P108" s="450">
        <f>0</f>
        <v>0</v>
      </c>
      <c r="Q108" s="450">
        <f>0</f>
        <v>0</v>
      </c>
      <c r="R108" s="450">
        <f>0</f>
        <v>0</v>
      </c>
      <c r="S108" s="450">
        <f>0</f>
        <v>0</v>
      </c>
      <c r="T108" s="450">
        <f>0</f>
        <v>0</v>
      </c>
      <c r="U108" s="450">
        <f>0</f>
        <v>0</v>
      </c>
      <c r="V108" s="450">
        <f>0</f>
        <v>0</v>
      </c>
      <c r="W108" s="450">
        <f>0</f>
        <v>0</v>
      </c>
      <c r="X108" s="316" t="s">
        <v>446</v>
      </c>
      <c r="Y108" s="1586"/>
    </row>
    <row r="109" spans="1:25" ht="13.5" thickBot="1" x14ac:dyDescent="0.25">
      <c r="A109" s="1592" t="s">
        <v>537</v>
      </c>
      <c r="B109" s="1593" t="s">
        <v>538</v>
      </c>
      <c r="C109" s="965" t="s">
        <v>801</v>
      </c>
      <c r="D109" s="446">
        <f t="shared" si="1"/>
        <v>0</v>
      </c>
      <c r="E109" s="447">
        <f>0</f>
        <v>0</v>
      </c>
      <c r="F109" s="447">
        <f>0</f>
        <v>0</v>
      </c>
      <c r="G109" s="448">
        <f>0</f>
        <v>0</v>
      </c>
      <c r="H109" s="448">
        <f>0</f>
        <v>0</v>
      </c>
      <c r="I109" s="448">
        <f>0</f>
        <v>0</v>
      </c>
      <c r="J109" s="448">
        <f>0</f>
        <v>0</v>
      </c>
      <c r="K109" s="448">
        <f>0</f>
        <v>0</v>
      </c>
      <c r="L109" s="448">
        <f>0</f>
        <v>0</v>
      </c>
      <c r="M109" s="448">
        <f>0</f>
        <v>0</v>
      </c>
      <c r="N109" s="448">
        <f>0</f>
        <v>0</v>
      </c>
      <c r="O109" s="448">
        <f>0</f>
        <v>0</v>
      </c>
      <c r="P109" s="448">
        <f>0</f>
        <v>0</v>
      </c>
      <c r="Q109" s="448">
        <f>0</f>
        <v>0</v>
      </c>
      <c r="R109" s="448">
        <f>0</f>
        <v>0</v>
      </c>
      <c r="S109" s="448">
        <f>0</f>
        <v>0</v>
      </c>
      <c r="T109" s="448">
        <f>0</f>
        <v>0</v>
      </c>
      <c r="U109" s="448">
        <f>0</f>
        <v>0</v>
      </c>
      <c r="V109" s="448">
        <f>0</f>
        <v>0</v>
      </c>
      <c r="W109" s="448">
        <f>0</f>
        <v>0</v>
      </c>
      <c r="X109" s="315" t="s">
        <v>184</v>
      </c>
      <c r="Y109" s="1583" t="s">
        <v>618</v>
      </c>
    </row>
    <row r="110" spans="1:25" ht="13.5" thickBot="1" x14ac:dyDescent="0.25">
      <c r="A110" s="1579"/>
      <c r="B110" s="1593"/>
      <c r="C110" s="965" t="s">
        <v>802</v>
      </c>
      <c r="D110" s="446">
        <f t="shared" si="1"/>
        <v>0</v>
      </c>
      <c r="E110" s="447">
        <f>0</f>
        <v>0</v>
      </c>
      <c r="F110" s="447">
        <f>0</f>
        <v>0</v>
      </c>
      <c r="G110" s="448">
        <f>0</f>
        <v>0</v>
      </c>
      <c r="H110" s="448">
        <f>0</f>
        <v>0</v>
      </c>
      <c r="I110" s="448">
        <f>0</f>
        <v>0</v>
      </c>
      <c r="J110" s="448">
        <f>0</f>
        <v>0</v>
      </c>
      <c r="K110" s="448">
        <f>0</f>
        <v>0</v>
      </c>
      <c r="L110" s="448">
        <f>0</f>
        <v>0</v>
      </c>
      <c r="M110" s="448">
        <f>0</f>
        <v>0</v>
      </c>
      <c r="N110" s="448">
        <f>0</f>
        <v>0</v>
      </c>
      <c r="O110" s="448">
        <f>0</f>
        <v>0</v>
      </c>
      <c r="P110" s="448">
        <f>0</f>
        <v>0</v>
      </c>
      <c r="Q110" s="448">
        <f>0</f>
        <v>0</v>
      </c>
      <c r="R110" s="448">
        <f>0</f>
        <v>0</v>
      </c>
      <c r="S110" s="448">
        <f>0</f>
        <v>0</v>
      </c>
      <c r="T110" s="448">
        <f>0</f>
        <v>0</v>
      </c>
      <c r="U110" s="448">
        <f>0</f>
        <v>0</v>
      </c>
      <c r="V110" s="448">
        <f>0</f>
        <v>0</v>
      </c>
      <c r="W110" s="448">
        <f>0</f>
        <v>0</v>
      </c>
      <c r="X110" s="315" t="s">
        <v>446</v>
      </c>
      <c r="Y110" s="1583"/>
    </row>
    <row r="111" spans="1:25" ht="18" customHeight="1" thickBot="1" x14ac:dyDescent="0.25">
      <c r="A111" s="1590" t="s">
        <v>539</v>
      </c>
      <c r="B111" s="1591" t="s">
        <v>540</v>
      </c>
      <c r="C111" s="967" t="s">
        <v>801</v>
      </c>
      <c r="D111" s="971">
        <f t="shared" si="1"/>
        <v>1</v>
      </c>
      <c r="E111" s="449">
        <f>0</f>
        <v>0</v>
      </c>
      <c r="F111" s="449">
        <f>0</f>
        <v>0</v>
      </c>
      <c r="G111" s="450">
        <f>0</f>
        <v>0</v>
      </c>
      <c r="H111" s="450">
        <f>0</f>
        <v>0</v>
      </c>
      <c r="I111" s="450">
        <f>0</f>
        <v>0</v>
      </c>
      <c r="J111" s="450">
        <f>0</f>
        <v>0</v>
      </c>
      <c r="K111" s="450">
        <f>0</f>
        <v>0</v>
      </c>
      <c r="L111" s="450">
        <f>0</f>
        <v>0</v>
      </c>
      <c r="M111" s="450">
        <v>1</v>
      </c>
      <c r="N111" s="450">
        <f>0</f>
        <v>0</v>
      </c>
      <c r="O111" s="450">
        <f>0</f>
        <v>0</v>
      </c>
      <c r="P111" s="450">
        <f>0</f>
        <v>0</v>
      </c>
      <c r="Q111" s="450">
        <f>0</f>
        <v>0</v>
      </c>
      <c r="R111" s="450">
        <f>0</f>
        <v>0</v>
      </c>
      <c r="S111" s="450">
        <f>0</f>
        <v>0</v>
      </c>
      <c r="T111" s="450">
        <f>0</f>
        <v>0</v>
      </c>
      <c r="U111" s="450">
        <f>0</f>
        <v>0</v>
      </c>
      <c r="V111" s="450">
        <f>0</f>
        <v>0</v>
      </c>
      <c r="W111" s="450">
        <f>0</f>
        <v>0</v>
      </c>
      <c r="X111" s="316" t="s">
        <v>184</v>
      </c>
      <c r="Y111" s="1586" t="s">
        <v>619</v>
      </c>
    </row>
    <row r="112" spans="1:25" ht="18" customHeight="1" thickBot="1" x14ac:dyDescent="0.25">
      <c r="A112" s="1590"/>
      <c r="B112" s="1591"/>
      <c r="C112" s="967" t="s">
        <v>802</v>
      </c>
      <c r="D112" s="971">
        <f t="shared" si="1"/>
        <v>0</v>
      </c>
      <c r="E112" s="449">
        <f>0</f>
        <v>0</v>
      </c>
      <c r="F112" s="449">
        <f>0</f>
        <v>0</v>
      </c>
      <c r="G112" s="450">
        <f>0</f>
        <v>0</v>
      </c>
      <c r="H112" s="450">
        <f>0</f>
        <v>0</v>
      </c>
      <c r="I112" s="450">
        <f>0</f>
        <v>0</v>
      </c>
      <c r="J112" s="450">
        <f>0</f>
        <v>0</v>
      </c>
      <c r="K112" s="450">
        <f>0</f>
        <v>0</v>
      </c>
      <c r="L112" s="450">
        <f>0</f>
        <v>0</v>
      </c>
      <c r="M112" s="450">
        <f>0</f>
        <v>0</v>
      </c>
      <c r="N112" s="450">
        <f>0</f>
        <v>0</v>
      </c>
      <c r="O112" s="450">
        <f>0</f>
        <v>0</v>
      </c>
      <c r="P112" s="450">
        <f>0</f>
        <v>0</v>
      </c>
      <c r="Q112" s="450">
        <f>0</f>
        <v>0</v>
      </c>
      <c r="R112" s="450">
        <f>0</f>
        <v>0</v>
      </c>
      <c r="S112" s="450">
        <f>0</f>
        <v>0</v>
      </c>
      <c r="T112" s="450">
        <f>0</f>
        <v>0</v>
      </c>
      <c r="U112" s="450">
        <f>0</f>
        <v>0</v>
      </c>
      <c r="V112" s="450">
        <f>0</f>
        <v>0</v>
      </c>
      <c r="W112" s="450">
        <f>0</f>
        <v>0</v>
      </c>
      <c r="X112" s="316" t="s">
        <v>446</v>
      </c>
      <c r="Y112" s="1586"/>
    </row>
    <row r="113" spans="1:25" ht="13.5" thickBot="1" x14ac:dyDescent="0.25">
      <c r="A113" s="1592" t="s">
        <v>541</v>
      </c>
      <c r="B113" s="1593" t="s">
        <v>751</v>
      </c>
      <c r="C113" s="965" t="s">
        <v>801</v>
      </c>
      <c r="D113" s="446">
        <f t="shared" si="1"/>
        <v>1</v>
      </c>
      <c r="E113" s="447">
        <f>0</f>
        <v>0</v>
      </c>
      <c r="F113" s="447">
        <f>0</f>
        <v>0</v>
      </c>
      <c r="G113" s="448">
        <f>0</f>
        <v>0</v>
      </c>
      <c r="H113" s="448">
        <f>0</f>
        <v>0</v>
      </c>
      <c r="I113" s="448">
        <f>0</f>
        <v>0</v>
      </c>
      <c r="J113" s="448">
        <f>0</f>
        <v>0</v>
      </c>
      <c r="K113" s="448">
        <f>0</f>
        <v>0</v>
      </c>
      <c r="L113" s="448">
        <f>0</f>
        <v>0</v>
      </c>
      <c r="M113" s="448">
        <v>1</v>
      </c>
      <c r="N113" s="448">
        <f>0</f>
        <v>0</v>
      </c>
      <c r="O113" s="448">
        <f>0</f>
        <v>0</v>
      </c>
      <c r="P113" s="448">
        <f>0</f>
        <v>0</v>
      </c>
      <c r="Q113" s="448">
        <f>0</f>
        <v>0</v>
      </c>
      <c r="R113" s="448">
        <f>0</f>
        <v>0</v>
      </c>
      <c r="S113" s="448">
        <f>0</f>
        <v>0</v>
      </c>
      <c r="T113" s="448">
        <f>0</f>
        <v>0</v>
      </c>
      <c r="U113" s="448">
        <f>0</f>
        <v>0</v>
      </c>
      <c r="V113" s="448">
        <f>0</f>
        <v>0</v>
      </c>
      <c r="W113" s="448">
        <f>0</f>
        <v>0</v>
      </c>
      <c r="X113" s="315" t="s">
        <v>184</v>
      </c>
      <c r="Y113" s="1583" t="s">
        <v>750</v>
      </c>
    </row>
    <row r="114" spans="1:25" ht="13.5" thickBot="1" x14ac:dyDescent="0.25">
      <c r="A114" s="1579"/>
      <c r="B114" s="1593"/>
      <c r="C114" s="965" t="s">
        <v>802</v>
      </c>
      <c r="D114" s="446">
        <f t="shared" si="1"/>
        <v>0</v>
      </c>
      <c r="E114" s="447">
        <f>0</f>
        <v>0</v>
      </c>
      <c r="F114" s="447">
        <f>0</f>
        <v>0</v>
      </c>
      <c r="G114" s="448">
        <f>0</f>
        <v>0</v>
      </c>
      <c r="H114" s="448">
        <f>0</f>
        <v>0</v>
      </c>
      <c r="I114" s="448">
        <f>0</f>
        <v>0</v>
      </c>
      <c r="J114" s="448">
        <f>0</f>
        <v>0</v>
      </c>
      <c r="K114" s="448">
        <f>0</f>
        <v>0</v>
      </c>
      <c r="L114" s="448">
        <f>0</f>
        <v>0</v>
      </c>
      <c r="M114" s="448">
        <f>0</f>
        <v>0</v>
      </c>
      <c r="N114" s="448">
        <f>0</f>
        <v>0</v>
      </c>
      <c r="O114" s="448">
        <f>0</f>
        <v>0</v>
      </c>
      <c r="P114" s="448">
        <f>0</f>
        <v>0</v>
      </c>
      <c r="Q114" s="448">
        <f>0</f>
        <v>0</v>
      </c>
      <c r="R114" s="448">
        <f>0</f>
        <v>0</v>
      </c>
      <c r="S114" s="448">
        <f>0</f>
        <v>0</v>
      </c>
      <c r="T114" s="448">
        <f>0</f>
        <v>0</v>
      </c>
      <c r="U114" s="448">
        <f>0</f>
        <v>0</v>
      </c>
      <c r="V114" s="448">
        <f>0</f>
        <v>0</v>
      </c>
      <c r="W114" s="448">
        <f>0</f>
        <v>0</v>
      </c>
      <c r="X114" s="315" t="s">
        <v>446</v>
      </c>
      <c r="Y114" s="1583"/>
    </row>
    <row r="115" spans="1:25" ht="13.5" thickBot="1" x14ac:dyDescent="0.25">
      <c r="A115" s="1590" t="s">
        <v>1077</v>
      </c>
      <c r="B115" s="1591" t="s">
        <v>1078</v>
      </c>
      <c r="C115" s="967" t="s">
        <v>801</v>
      </c>
      <c r="D115" s="971">
        <f t="shared" si="1"/>
        <v>1</v>
      </c>
      <c r="E115" s="449">
        <f>0</f>
        <v>0</v>
      </c>
      <c r="F115" s="449">
        <f>0</f>
        <v>0</v>
      </c>
      <c r="G115" s="450">
        <f>0</f>
        <v>0</v>
      </c>
      <c r="H115" s="450">
        <f>0</f>
        <v>0</v>
      </c>
      <c r="I115" s="450">
        <f>0</f>
        <v>0</v>
      </c>
      <c r="J115" s="450">
        <f>0</f>
        <v>0</v>
      </c>
      <c r="K115" s="450">
        <v>1</v>
      </c>
      <c r="L115" s="450">
        <f>0</f>
        <v>0</v>
      </c>
      <c r="M115" s="450">
        <f>0</f>
        <v>0</v>
      </c>
      <c r="N115" s="450">
        <f>0</f>
        <v>0</v>
      </c>
      <c r="O115" s="450">
        <f>0</f>
        <v>0</v>
      </c>
      <c r="P115" s="450">
        <f>0</f>
        <v>0</v>
      </c>
      <c r="Q115" s="450">
        <f>0</f>
        <v>0</v>
      </c>
      <c r="R115" s="450">
        <f>0</f>
        <v>0</v>
      </c>
      <c r="S115" s="450">
        <f>0</f>
        <v>0</v>
      </c>
      <c r="T115" s="450">
        <f>0</f>
        <v>0</v>
      </c>
      <c r="U115" s="450">
        <f>0</f>
        <v>0</v>
      </c>
      <c r="V115" s="450">
        <f>0</f>
        <v>0</v>
      </c>
      <c r="W115" s="450">
        <f>0</f>
        <v>0</v>
      </c>
      <c r="X115" s="316" t="s">
        <v>184</v>
      </c>
      <c r="Y115" s="1586" t="s">
        <v>1079</v>
      </c>
    </row>
    <row r="116" spans="1:25" ht="13.5" thickBot="1" x14ac:dyDescent="0.25">
      <c r="A116" s="1590"/>
      <c r="B116" s="1591"/>
      <c r="C116" s="967" t="s">
        <v>802</v>
      </c>
      <c r="D116" s="971">
        <f t="shared" si="1"/>
        <v>1</v>
      </c>
      <c r="E116" s="449">
        <f>0</f>
        <v>0</v>
      </c>
      <c r="F116" s="449">
        <f>0</f>
        <v>0</v>
      </c>
      <c r="G116" s="450">
        <f>0</f>
        <v>0</v>
      </c>
      <c r="H116" s="450">
        <f>0</f>
        <v>0</v>
      </c>
      <c r="I116" s="450">
        <f>0</f>
        <v>0</v>
      </c>
      <c r="J116" s="450">
        <f>0</f>
        <v>0</v>
      </c>
      <c r="K116" s="450">
        <f>0</f>
        <v>0</v>
      </c>
      <c r="L116" s="450">
        <f>0</f>
        <v>0</v>
      </c>
      <c r="M116" s="450">
        <f>0</f>
        <v>0</v>
      </c>
      <c r="N116" s="450">
        <f>0</f>
        <v>0</v>
      </c>
      <c r="O116" s="450">
        <f>0</f>
        <v>0</v>
      </c>
      <c r="P116" s="450">
        <v>1</v>
      </c>
      <c r="Q116" s="450">
        <f>0</f>
        <v>0</v>
      </c>
      <c r="R116" s="450">
        <f>0</f>
        <v>0</v>
      </c>
      <c r="S116" s="450">
        <f>0</f>
        <v>0</v>
      </c>
      <c r="T116" s="450">
        <f>0</f>
        <v>0</v>
      </c>
      <c r="U116" s="450">
        <f>0</f>
        <v>0</v>
      </c>
      <c r="V116" s="450">
        <f>0</f>
        <v>0</v>
      </c>
      <c r="W116" s="450">
        <f>0</f>
        <v>0</v>
      </c>
      <c r="X116" s="316" t="s">
        <v>446</v>
      </c>
      <c r="Y116" s="1586"/>
    </row>
    <row r="117" spans="1:25" ht="17.25" customHeight="1" thickBot="1" x14ac:dyDescent="0.25">
      <c r="A117" s="1592" t="s">
        <v>542</v>
      </c>
      <c r="B117" s="1593" t="s">
        <v>543</v>
      </c>
      <c r="C117" s="965" t="s">
        <v>801</v>
      </c>
      <c r="D117" s="446">
        <f t="shared" si="1"/>
        <v>3</v>
      </c>
      <c r="E117" s="747">
        <f>0</f>
        <v>0</v>
      </c>
      <c r="F117" s="747">
        <f>0</f>
        <v>0</v>
      </c>
      <c r="G117" s="748">
        <f>0</f>
        <v>0</v>
      </c>
      <c r="H117" s="748">
        <f>0</f>
        <v>0</v>
      </c>
      <c r="I117" s="748">
        <f>0</f>
        <v>0</v>
      </c>
      <c r="J117" s="748">
        <v>1</v>
      </c>
      <c r="K117" s="748">
        <f>0</f>
        <v>0</v>
      </c>
      <c r="L117" s="748">
        <f>0</f>
        <v>0</v>
      </c>
      <c r="M117" s="748">
        <f>0</f>
        <v>0</v>
      </c>
      <c r="N117" s="748">
        <f>0</f>
        <v>0</v>
      </c>
      <c r="O117" s="748">
        <f>0</f>
        <v>0</v>
      </c>
      <c r="P117" s="748">
        <f>0</f>
        <v>0</v>
      </c>
      <c r="Q117" s="748">
        <f>0</f>
        <v>0</v>
      </c>
      <c r="R117" s="748">
        <f>0</f>
        <v>0</v>
      </c>
      <c r="S117" s="748">
        <v>1</v>
      </c>
      <c r="T117" s="748">
        <f>0</f>
        <v>0</v>
      </c>
      <c r="U117" s="748">
        <v>1</v>
      </c>
      <c r="V117" s="748">
        <f>0</f>
        <v>0</v>
      </c>
      <c r="W117" s="748">
        <f>0</f>
        <v>0</v>
      </c>
      <c r="X117" s="746" t="s">
        <v>184</v>
      </c>
      <c r="Y117" s="1583" t="s">
        <v>644</v>
      </c>
    </row>
    <row r="118" spans="1:25" ht="17.25" customHeight="1" x14ac:dyDescent="0.2">
      <c r="A118" s="1579"/>
      <c r="B118" s="1581"/>
      <c r="C118" s="973" t="s">
        <v>802</v>
      </c>
      <c r="D118" s="749">
        <f t="shared" si="1"/>
        <v>2</v>
      </c>
      <c r="E118" s="459">
        <f>0</f>
        <v>0</v>
      </c>
      <c r="F118" s="459">
        <f>0</f>
        <v>0</v>
      </c>
      <c r="G118" s="460">
        <v>2</v>
      </c>
      <c r="H118" s="460">
        <f>0</f>
        <v>0</v>
      </c>
      <c r="I118" s="460">
        <f>0</f>
        <v>0</v>
      </c>
      <c r="J118" s="460">
        <f>0</f>
        <v>0</v>
      </c>
      <c r="K118" s="460">
        <f>0</f>
        <v>0</v>
      </c>
      <c r="L118" s="460">
        <f>0</f>
        <v>0</v>
      </c>
      <c r="M118" s="460">
        <f>0</f>
        <v>0</v>
      </c>
      <c r="N118" s="460">
        <f>0</f>
        <v>0</v>
      </c>
      <c r="O118" s="460">
        <f>0</f>
        <v>0</v>
      </c>
      <c r="P118" s="460">
        <f>0</f>
        <v>0</v>
      </c>
      <c r="Q118" s="460">
        <f>0</f>
        <v>0</v>
      </c>
      <c r="R118" s="460">
        <f>0</f>
        <v>0</v>
      </c>
      <c r="S118" s="460">
        <f>0</f>
        <v>0</v>
      </c>
      <c r="T118" s="460">
        <f>0</f>
        <v>0</v>
      </c>
      <c r="U118" s="460">
        <f>0</f>
        <v>0</v>
      </c>
      <c r="V118" s="460">
        <f>0</f>
        <v>0</v>
      </c>
      <c r="W118" s="460">
        <f>0</f>
        <v>0</v>
      </c>
      <c r="X118" s="458" t="s">
        <v>446</v>
      </c>
      <c r="Y118" s="1598"/>
    </row>
    <row r="119" spans="1:25" ht="13.5" thickBot="1" x14ac:dyDescent="0.25">
      <c r="A119" s="1599" t="s">
        <v>294</v>
      </c>
      <c r="B119" s="1600"/>
      <c r="C119" s="968" t="s">
        <v>801</v>
      </c>
      <c r="D119" s="441">
        <f t="shared" ref="D119:V119" si="2">D7+D9+D11+D13+D15+D17+D19+D21+D23+D25+D27+D29+D31+D33+D35+D37+D39+D41+D43+D45+D47+D49+D51+D53+D55+D57+D59+D61+D63+D65+D67+D69+D71+D73+D75+D77+D79+D81+D83+D85+D87+D89+D91+D93+D95+D97+D99+D101+D103+D105+D107+D109+D111+D113+D115+D117</f>
        <v>455</v>
      </c>
      <c r="E119" s="441">
        <f t="shared" ref="E119" si="3">E7+E9+E11+E13+E15+E17+E19+E21+E23+E25+E27+E29+E31+E33+E35+E37+E39+E41+E43+E45+E47+E49+E51+E53+E55+E57+E59+E61+E63+E65+E67+E69+E71+E73+E75+E77+E79+E81+E83+E85+E87+E89+E91+E93+E95+E97+E99+E101+E103+E105+E107+E109+E111+E113+E115+E117</f>
        <v>0</v>
      </c>
      <c r="F119" s="441">
        <f t="shared" si="2"/>
        <v>53</v>
      </c>
      <c r="G119" s="441">
        <f t="shared" si="2"/>
        <v>40</v>
      </c>
      <c r="H119" s="441">
        <f t="shared" si="2"/>
        <v>43</v>
      </c>
      <c r="I119" s="441">
        <f t="shared" si="2"/>
        <v>33</v>
      </c>
      <c r="J119" s="441">
        <f t="shared" si="2"/>
        <v>35</v>
      </c>
      <c r="K119" s="441">
        <f t="shared" si="2"/>
        <v>36</v>
      </c>
      <c r="L119" s="441">
        <f t="shared" si="2"/>
        <v>35</v>
      </c>
      <c r="M119" s="441">
        <f t="shared" si="2"/>
        <v>29</v>
      </c>
      <c r="N119" s="441">
        <f t="shared" si="2"/>
        <v>17</v>
      </c>
      <c r="O119" s="441">
        <f t="shared" si="2"/>
        <v>14</v>
      </c>
      <c r="P119" s="441">
        <f t="shared" si="2"/>
        <v>8</v>
      </c>
      <c r="Q119" s="441">
        <f t="shared" si="2"/>
        <v>13</v>
      </c>
      <c r="R119" s="441">
        <f t="shared" si="2"/>
        <v>10</v>
      </c>
      <c r="S119" s="441">
        <f t="shared" si="2"/>
        <v>21</v>
      </c>
      <c r="T119" s="441">
        <f t="shared" si="2"/>
        <v>29</v>
      </c>
      <c r="U119" s="441">
        <f t="shared" si="2"/>
        <v>5</v>
      </c>
      <c r="V119" s="441">
        <f t="shared" si="2"/>
        <v>1</v>
      </c>
      <c r="W119" s="441">
        <f>W7+W9+W11+W13+W15+W17+W19+W21+W23+W25+W27+W29+W31+W33+W35+W37+W39+W41+W43+W45+W47+W49+W51+W53+W55+W57+W59+W61+W63+W65+W67+W69+W71+W73+W75+W77+W79+W81+W83+W85+W87+W89+W91+W93+W95+W97+W99+W101+W103+W105+W107+W109+W111+W113+W115+W117</f>
        <v>33</v>
      </c>
      <c r="X119" s="457" t="s">
        <v>184</v>
      </c>
      <c r="Y119" s="1605" t="s">
        <v>554</v>
      </c>
    </row>
    <row r="120" spans="1:25" ht="13.5" thickBot="1" x14ac:dyDescent="0.25">
      <c r="A120" s="1601"/>
      <c r="B120" s="1602"/>
      <c r="C120" s="969" t="s">
        <v>802</v>
      </c>
      <c r="D120" s="441">
        <f t="shared" ref="D120:W120" si="4">D8+D10+D12+D14+D16+D18+D20+D22+D24+D26+D28+D30+D32+D34+D36+D38+D40+D42+D44+D46+D48+D50+D52+D54+D56+D58+D60+D62+D64+D66+D68+D70+D72+D74+D76+D78+D80+D82+D84+D86+D88+D90+D92+D94+D96+D98+D100+D102+D104+D106+D108+D110+D112+D114+D116+D118</f>
        <v>301</v>
      </c>
      <c r="E120" s="441">
        <f t="shared" ref="E120" si="5">E8+E10+E12+E14+E16+E18+E20+E22+E24+E26+E28+E30+E32+E34+E36+E38+E40+E42+E44+E46+E48+E50+E52+E54+E56+E58+E60+E62+E64+E66+E68+E70+E72+E74+E76+E78+E80+E82+E84+E86+E88+E90+E92+E94+E96+E98+E100+E102+E104+E106+E108+E110+E112+E114+E116+E118</f>
        <v>0</v>
      </c>
      <c r="F120" s="441">
        <f t="shared" si="4"/>
        <v>34</v>
      </c>
      <c r="G120" s="441">
        <f t="shared" si="4"/>
        <v>36</v>
      </c>
      <c r="H120" s="441">
        <f t="shared" si="4"/>
        <v>45</v>
      </c>
      <c r="I120" s="441">
        <f t="shared" si="4"/>
        <v>26</v>
      </c>
      <c r="J120" s="441">
        <f t="shared" si="4"/>
        <v>23</v>
      </c>
      <c r="K120" s="441">
        <f t="shared" si="4"/>
        <v>28</v>
      </c>
      <c r="L120" s="441">
        <f t="shared" si="4"/>
        <v>18</v>
      </c>
      <c r="M120" s="441">
        <f t="shared" si="4"/>
        <v>15</v>
      </c>
      <c r="N120" s="441">
        <f t="shared" si="4"/>
        <v>10</v>
      </c>
      <c r="O120" s="441">
        <f t="shared" si="4"/>
        <v>12</v>
      </c>
      <c r="P120" s="441">
        <f t="shared" si="4"/>
        <v>6</v>
      </c>
      <c r="Q120" s="441">
        <f t="shared" si="4"/>
        <v>2</v>
      </c>
      <c r="R120" s="441">
        <f t="shared" si="4"/>
        <v>2</v>
      </c>
      <c r="S120" s="441">
        <f t="shared" si="4"/>
        <v>4</v>
      </c>
      <c r="T120" s="441">
        <f t="shared" si="4"/>
        <v>2</v>
      </c>
      <c r="U120" s="441">
        <f t="shared" si="4"/>
        <v>7</v>
      </c>
      <c r="V120" s="441">
        <f t="shared" si="4"/>
        <v>1</v>
      </c>
      <c r="W120" s="441">
        <f t="shared" si="4"/>
        <v>30</v>
      </c>
      <c r="X120" s="382" t="s">
        <v>446</v>
      </c>
      <c r="Y120" s="1606"/>
    </row>
    <row r="121" spans="1:25" ht="12.75" x14ac:dyDescent="0.2">
      <c r="A121" s="1603"/>
      <c r="B121" s="1604"/>
      <c r="C121" s="970" t="s">
        <v>47</v>
      </c>
      <c r="D121" s="751">
        <f t="shared" ref="D121:W121" si="6">D119+D120</f>
        <v>756</v>
      </c>
      <c r="E121" s="751">
        <f t="shared" ref="E121" si="7">E119+E120</f>
        <v>0</v>
      </c>
      <c r="F121" s="751">
        <f t="shared" si="6"/>
        <v>87</v>
      </c>
      <c r="G121" s="751">
        <f t="shared" si="6"/>
        <v>76</v>
      </c>
      <c r="H121" s="751">
        <f t="shared" si="6"/>
        <v>88</v>
      </c>
      <c r="I121" s="751">
        <f t="shared" si="6"/>
        <v>59</v>
      </c>
      <c r="J121" s="751">
        <f t="shared" si="6"/>
        <v>58</v>
      </c>
      <c r="K121" s="751">
        <f t="shared" si="6"/>
        <v>64</v>
      </c>
      <c r="L121" s="751">
        <f t="shared" si="6"/>
        <v>53</v>
      </c>
      <c r="M121" s="751">
        <f t="shared" si="6"/>
        <v>44</v>
      </c>
      <c r="N121" s="751">
        <f t="shared" si="6"/>
        <v>27</v>
      </c>
      <c r="O121" s="751">
        <f t="shared" si="6"/>
        <v>26</v>
      </c>
      <c r="P121" s="751">
        <f t="shared" si="6"/>
        <v>14</v>
      </c>
      <c r="Q121" s="751">
        <f t="shared" si="6"/>
        <v>15</v>
      </c>
      <c r="R121" s="751">
        <f t="shared" si="6"/>
        <v>12</v>
      </c>
      <c r="S121" s="751">
        <f t="shared" si="6"/>
        <v>25</v>
      </c>
      <c r="T121" s="751">
        <f t="shared" si="6"/>
        <v>31</v>
      </c>
      <c r="U121" s="751">
        <f t="shared" si="6"/>
        <v>12</v>
      </c>
      <c r="V121" s="751">
        <f t="shared" si="6"/>
        <v>2</v>
      </c>
      <c r="W121" s="751">
        <f t="shared" si="6"/>
        <v>63</v>
      </c>
      <c r="X121" s="750" t="s">
        <v>48</v>
      </c>
      <c r="Y121" s="1607"/>
    </row>
    <row r="122" spans="1:25" ht="12.75" customHeight="1" x14ac:dyDescent="0.2">
      <c r="A122" s="1596" t="s">
        <v>1431</v>
      </c>
      <c r="B122" s="1596"/>
      <c r="C122" s="1596"/>
      <c r="D122" s="1596"/>
      <c r="E122" s="1596"/>
      <c r="F122" s="1596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S122" s="1597" t="s">
        <v>1430</v>
      </c>
      <c r="T122" s="1597"/>
      <c r="U122" s="1597"/>
      <c r="V122" s="1597"/>
      <c r="W122" s="1597"/>
      <c r="X122" s="1597"/>
      <c r="Y122" s="1597"/>
    </row>
  </sheetData>
  <mergeCells count="176">
    <mergeCell ref="A122:F122"/>
    <mergeCell ref="S122:Y122"/>
    <mergeCell ref="A117:A118"/>
    <mergeCell ref="B117:B118"/>
    <mergeCell ref="Y117:Y118"/>
    <mergeCell ref="A119:B121"/>
    <mergeCell ref="Y119:Y121"/>
    <mergeCell ref="A113:A114"/>
    <mergeCell ref="B113:B114"/>
    <mergeCell ref="Y113:Y114"/>
    <mergeCell ref="A115:A116"/>
    <mergeCell ref="B115:B116"/>
    <mergeCell ref="Y115:Y116"/>
    <mergeCell ref="A109:A110"/>
    <mergeCell ref="B109:B110"/>
    <mergeCell ref="Y109:Y110"/>
    <mergeCell ref="A111:A112"/>
    <mergeCell ref="B111:B112"/>
    <mergeCell ref="Y111:Y112"/>
    <mergeCell ref="A105:A106"/>
    <mergeCell ref="B105:B106"/>
    <mergeCell ref="Y105:Y106"/>
    <mergeCell ref="A107:A108"/>
    <mergeCell ref="B107:B108"/>
    <mergeCell ref="Y107:Y108"/>
    <mergeCell ref="A101:A102"/>
    <mergeCell ref="B101:B102"/>
    <mergeCell ref="Y101:Y102"/>
    <mergeCell ref="A103:A104"/>
    <mergeCell ref="B103:B104"/>
    <mergeCell ref="Y103:Y104"/>
    <mergeCell ref="A97:A98"/>
    <mergeCell ref="B97:B98"/>
    <mergeCell ref="Y97:Y98"/>
    <mergeCell ref="A99:A100"/>
    <mergeCell ref="B99:B100"/>
    <mergeCell ref="Y99:Y100"/>
    <mergeCell ref="A93:A94"/>
    <mergeCell ref="B93:B94"/>
    <mergeCell ref="Y93:Y94"/>
    <mergeCell ref="A95:A96"/>
    <mergeCell ref="B95:B96"/>
    <mergeCell ref="Y95:Y96"/>
    <mergeCell ref="A89:A90"/>
    <mergeCell ref="B89:B90"/>
    <mergeCell ref="Y89:Y90"/>
    <mergeCell ref="A91:A92"/>
    <mergeCell ref="B91:B92"/>
    <mergeCell ref="Y91:Y92"/>
    <mergeCell ref="A85:A86"/>
    <mergeCell ref="B85:B86"/>
    <mergeCell ref="Y85:Y86"/>
    <mergeCell ref="A87:A88"/>
    <mergeCell ref="B87:B88"/>
    <mergeCell ref="Y87:Y88"/>
    <mergeCell ref="A81:A82"/>
    <mergeCell ref="B81:B82"/>
    <mergeCell ref="Y81:Y82"/>
    <mergeCell ref="A83:A84"/>
    <mergeCell ref="B83:B84"/>
    <mergeCell ref="Y83:Y84"/>
    <mergeCell ref="A77:A78"/>
    <mergeCell ref="B77:B78"/>
    <mergeCell ref="Y77:Y78"/>
    <mergeCell ref="A79:A80"/>
    <mergeCell ref="B79:B80"/>
    <mergeCell ref="Y79:Y80"/>
    <mergeCell ref="A73:A74"/>
    <mergeCell ref="B73:B74"/>
    <mergeCell ref="Y73:Y74"/>
    <mergeCell ref="A75:A76"/>
    <mergeCell ref="B75:B76"/>
    <mergeCell ref="Y75:Y76"/>
    <mergeCell ref="A69:A70"/>
    <mergeCell ref="B69:B70"/>
    <mergeCell ref="Y69:Y70"/>
    <mergeCell ref="A71:A72"/>
    <mergeCell ref="B71:B72"/>
    <mergeCell ref="Y71:Y72"/>
    <mergeCell ref="A65:A66"/>
    <mergeCell ref="B65:B66"/>
    <mergeCell ref="Y65:Y66"/>
    <mergeCell ref="A67:A68"/>
    <mergeCell ref="B67:B68"/>
    <mergeCell ref="Y67:Y68"/>
    <mergeCell ref="A61:A62"/>
    <mergeCell ref="B61:B62"/>
    <mergeCell ref="Y61:Y62"/>
    <mergeCell ref="A63:A64"/>
    <mergeCell ref="B63:B64"/>
    <mergeCell ref="Y63:Y64"/>
    <mergeCell ref="A57:A58"/>
    <mergeCell ref="B57:B58"/>
    <mergeCell ref="Y57:Y58"/>
    <mergeCell ref="A59:A60"/>
    <mergeCell ref="B59:B60"/>
    <mergeCell ref="Y59:Y60"/>
    <mergeCell ref="A53:A54"/>
    <mergeCell ref="B53:B54"/>
    <mergeCell ref="Y53:Y54"/>
    <mergeCell ref="A55:A56"/>
    <mergeCell ref="B55:B56"/>
    <mergeCell ref="Y55:Y56"/>
    <mergeCell ref="A49:A50"/>
    <mergeCell ref="B49:B50"/>
    <mergeCell ref="Y49:Y50"/>
    <mergeCell ref="A51:A52"/>
    <mergeCell ref="B51:B52"/>
    <mergeCell ref="Y51:Y52"/>
    <mergeCell ref="A45:A46"/>
    <mergeCell ref="B45:B46"/>
    <mergeCell ref="Y45:Y46"/>
    <mergeCell ref="A47:A48"/>
    <mergeCell ref="B47:B48"/>
    <mergeCell ref="Y47:Y48"/>
    <mergeCell ref="A41:A42"/>
    <mergeCell ref="B41:B42"/>
    <mergeCell ref="Y41:Y42"/>
    <mergeCell ref="A43:A44"/>
    <mergeCell ref="B43:B44"/>
    <mergeCell ref="Y43:Y44"/>
    <mergeCell ref="A37:A38"/>
    <mergeCell ref="B37:B38"/>
    <mergeCell ref="Y37:Y38"/>
    <mergeCell ref="A39:A40"/>
    <mergeCell ref="B39:B40"/>
    <mergeCell ref="Y39:Y40"/>
    <mergeCell ref="A33:A34"/>
    <mergeCell ref="B33:B34"/>
    <mergeCell ref="Y33:Y34"/>
    <mergeCell ref="A35:A36"/>
    <mergeCell ref="B35:B36"/>
    <mergeCell ref="Y35:Y36"/>
    <mergeCell ref="A29:A30"/>
    <mergeCell ref="B29:B30"/>
    <mergeCell ref="Y29:Y30"/>
    <mergeCell ref="A31:A32"/>
    <mergeCell ref="B31:B32"/>
    <mergeCell ref="Y31:Y32"/>
    <mergeCell ref="A25:A26"/>
    <mergeCell ref="B25:B26"/>
    <mergeCell ref="Y25:Y26"/>
    <mergeCell ref="A27:A28"/>
    <mergeCell ref="B27:B28"/>
    <mergeCell ref="Y27:Y28"/>
    <mergeCell ref="A21:A22"/>
    <mergeCell ref="B21:B22"/>
    <mergeCell ref="Y21:Y22"/>
    <mergeCell ref="A23:A24"/>
    <mergeCell ref="B23:B24"/>
    <mergeCell ref="Y23:Y24"/>
    <mergeCell ref="A17:A18"/>
    <mergeCell ref="B17:B18"/>
    <mergeCell ref="Y17:Y18"/>
    <mergeCell ref="A19:A20"/>
    <mergeCell ref="B19:B20"/>
    <mergeCell ref="Y19:Y20"/>
    <mergeCell ref="A15:A16"/>
    <mergeCell ref="B15:B16"/>
    <mergeCell ref="Y15:Y16"/>
    <mergeCell ref="A9:A10"/>
    <mergeCell ref="B9:B10"/>
    <mergeCell ref="Y9:Y10"/>
    <mergeCell ref="A11:A12"/>
    <mergeCell ref="B11:B12"/>
    <mergeCell ref="Y11:Y12"/>
    <mergeCell ref="A1:Y1"/>
    <mergeCell ref="A2:Y2"/>
    <mergeCell ref="A3:Y3"/>
    <mergeCell ref="A4:Y4"/>
    <mergeCell ref="A7:A8"/>
    <mergeCell ref="B7:B8"/>
    <mergeCell ref="Y7:Y8"/>
    <mergeCell ref="A13:A14"/>
    <mergeCell ref="B13:B14"/>
    <mergeCell ref="Y13:Y1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Y122"/>
  <sheetViews>
    <sheetView view="pageBreakPreview" topLeftCell="A97" zoomScaleNormal="100" zoomScaleSheetLayoutView="100" workbookViewId="0">
      <selection activeCell="A122" sqref="A122:D122"/>
    </sheetView>
  </sheetViews>
  <sheetFormatPr defaultColWidth="9.140625" defaultRowHeight="14.25" x14ac:dyDescent="0.2"/>
  <cols>
    <col min="1" max="1" width="21.5703125" style="311" customWidth="1"/>
    <col min="2" max="2" width="24.140625" style="311" customWidth="1"/>
    <col min="3" max="3" width="7.42578125" style="311" customWidth="1"/>
    <col min="4" max="4" width="6.28515625" style="318" bestFit="1" customWidth="1"/>
    <col min="5" max="5" width="5.85546875" style="311" customWidth="1"/>
    <col min="6" max="21" width="5.42578125" style="311" customWidth="1"/>
    <col min="22" max="23" width="4.42578125" style="311" customWidth="1"/>
    <col min="24" max="24" width="6" style="311" customWidth="1"/>
    <col min="25" max="25" width="26.7109375" style="321" customWidth="1"/>
    <col min="26" max="16384" width="9.140625" style="311"/>
  </cols>
  <sheetData>
    <row r="1" spans="1:25" ht="23.25" x14ac:dyDescent="0.2">
      <c r="A1" s="1571" t="s">
        <v>655</v>
      </c>
      <c r="B1" s="1571"/>
      <c r="C1" s="1571"/>
      <c r="D1" s="1571"/>
      <c r="E1" s="1571"/>
      <c r="F1" s="1571"/>
      <c r="G1" s="1571"/>
      <c r="H1" s="1571"/>
      <c r="I1" s="1571"/>
      <c r="J1" s="1571"/>
      <c r="K1" s="1571"/>
      <c r="L1" s="1571"/>
      <c r="M1" s="1571"/>
      <c r="N1" s="1571"/>
      <c r="O1" s="1571"/>
      <c r="P1" s="1571"/>
      <c r="Q1" s="1571"/>
      <c r="R1" s="1571"/>
      <c r="S1" s="1571"/>
      <c r="T1" s="1571"/>
      <c r="U1" s="1571"/>
      <c r="V1" s="1571"/>
      <c r="W1" s="1571"/>
      <c r="X1" s="1571"/>
      <c r="Y1" s="1571"/>
    </row>
    <row r="2" spans="1:25" ht="15.75" x14ac:dyDescent="0.2">
      <c r="A2" s="1572" t="s">
        <v>664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  <c r="P2" s="1572"/>
      <c r="Q2" s="1572"/>
      <c r="R2" s="1572"/>
      <c r="S2" s="1572"/>
      <c r="T2" s="1572"/>
      <c r="U2" s="1572"/>
      <c r="V2" s="1572"/>
      <c r="W2" s="1572"/>
      <c r="X2" s="1572"/>
      <c r="Y2" s="1572"/>
    </row>
    <row r="3" spans="1:25" ht="15.75" x14ac:dyDescent="0.2">
      <c r="A3" s="1572" t="s">
        <v>355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  <c r="L3" s="1572"/>
      <c r="M3" s="1572"/>
      <c r="N3" s="1572"/>
      <c r="O3" s="1572"/>
      <c r="P3" s="1572"/>
      <c r="Q3" s="1572"/>
      <c r="R3" s="1572"/>
      <c r="S3" s="1572"/>
      <c r="T3" s="1572"/>
      <c r="U3" s="1572"/>
      <c r="V3" s="1572"/>
      <c r="W3" s="1572"/>
      <c r="X3" s="1572"/>
      <c r="Y3" s="1572"/>
    </row>
    <row r="4" spans="1:25" ht="15.75" x14ac:dyDescent="0.2">
      <c r="A4" s="1572">
        <v>2018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</row>
    <row r="5" spans="1:25" ht="15.75" x14ac:dyDescent="0.2">
      <c r="A5" s="320" t="s">
        <v>959</v>
      </c>
      <c r="B5" s="740"/>
      <c r="C5" s="740"/>
      <c r="D5" s="740"/>
      <c r="E5" s="1195"/>
      <c r="F5" s="740"/>
      <c r="G5" s="740"/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325" t="s">
        <v>207</v>
      </c>
    </row>
    <row r="6" spans="1:25" ht="38.25" customHeight="1" x14ac:dyDescent="0.2">
      <c r="A6" s="312" t="s">
        <v>1127</v>
      </c>
      <c r="B6" s="978" t="s">
        <v>114</v>
      </c>
      <c r="C6" s="979" t="s">
        <v>425</v>
      </c>
      <c r="D6" s="314" t="s">
        <v>404</v>
      </c>
      <c r="E6" s="1196" t="s">
        <v>1420</v>
      </c>
      <c r="F6" s="417" t="s">
        <v>1126</v>
      </c>
      <c r="G6" s="418" t="s">
        <v>274</v>
      </c>
      <c r="H6" s="418" t="s">
        <v>177</v>
      </c>
      <c r="I6" s="418" t="s">
        <v>175</v>
      </c>
      <c r="J6" s="418" t="s">
        <v>173</v>
      </c>
      <c r="K6" s="418" t="s">
        <v>171</v>
      </c>
      <c r="L6" s="418" t="s">
        <v>169</v>
      </c>
      <c r="M6" s="418" t="s">
        <v>167</v>
      </c>
      <c r="N6" s="418" t="s">
        <v>165</v>
      </c>
      <c r="O6" s="418" t="s">
        <v>72</v>
      </c>
      <c r="P6" s="418" t="s">
        <v>70</v>
      </c>
      <c r="Q6" s="418" t="s">
        <v>68</v>
      </c>
      <c r="R6" s="418" t="s">
        <v>66</v>
      </c>
      <c r="S6" s="418" t="s">
        <v>64</v>
      </c>
      <c r="T6" s="418" t="s">
        <v>62</v>
      </c>
      <c r="U6" s="418" t="s">
        <v>157</v>
      </c>
      <c r="V6" s="418" t="s">
        <v>155</v>
      </c>
      <c r="W6" s="419" t="s">
        <v>465</v>
      </c>
      <c r="X6" s="314" t="s">
        <v>424</v>
      </c>
      <c r="Y6" s="313" t="s">
        <v>1048</v>
      </c>
    </row>
    <row r="7" spans="1:25" s="370" customFormat="1" ht="13.5" thickBot="1" x14ac:dyDescent="0.25">
      <c r="A7" s="1573" t="s">
        <v>1049</v>
      </c>
      <c r="B7" s="1575" t="s">
        <v>1050</v>
      </c>
      <c r="C7" s="966" t="s">
        <v>801</v>
      </c>
      <c r="D7" s="441">
        <f>SUM(E7:W7)</f>
        <v>4</v>
      </c>
      <c r="E7" s="442">
        <f>0</f>
        <v>0</v>
      </c>
      <c r="F7" s="442">
        <v>1</v>
      </c>
      <c r="G7" s="443">
        <f>0</f>
        <v>0</v>
      </c>
      <c r="H7" s="443">
        <f>0</f>
        <v>0</v>
      </c>
      <c r="I7" s="443">
        <f>0</f>
        <v>0</v>
      </c>
      <c r="J7" s="443">
        <f>0</f>
        <v>0</v>
      </c>
      <c r="K7" s="443">
        <v>1</v>
      </c>
      <c r="L7" s="443">
        <f>0</f>
        <v>0</v>
      </c>
      <c r="M7" s="443">
        <f>0</f>
        <v>0</v>
      </c>
      <c r="N7" s="443">
        <f>0</f>
        <v>0</v>
      </c>
      <c r="O7" s="443">
        <v>1</v>
      </c>
      <c r="P7" s="443">
        <v>1</v>
      </c>
      <c r="Q7" s="443">
        <f>0</f>
        <v>0</v>
      </c>
      <c r="R7" s="443">
        <f>0</f>
        <v>0</v>
      </c>
      <c r="S7" s="443">
        <f>0</f>
        <v>0</v>
      </c>
      <c r="T7" s="443">
        <f>0</f>
        <v>0</v>
      </c>
      <c r="U7" s="443">
        <f>0</f>
        <v>0</v>
      </c>
      <c r="V7" s="443">
        <f>0</f>
        <v>0</v>
      </c>
      <c r="W7" s="443">
        <f>0</f>
        <v>0</v>
      </c>
      <c r="X7" s="381" t="s">
        <v>184</v>
      </c>
      <c r="Y7" s="1577" t="s">
        <v>1051</v>
      </c>
    </row>
    <row r="8" spans="1:25" s="370" customFormat="1" ht="13.5" thickBot="1" x14ac:dyDescent="0.25">
      <c r="A8" s="1574"/>
      <c r="B8" s="1576"/>
      <c r="C8" s="967" t="s">
        <v>802</v>
      </c>
      <c r="D8" s="441">
        <f t="shared" ref="D8:D71" si="0">SUM(E8:W8)</f>
        <v>1</v>
      </c>
      <c r="E8" s="444">
        <f>0</f>
        <v>0</v>
      </c>
      <c r="F8" s="444">
        <f>0</f>
        <v>0</v>
      </c>
      <c r="G8" s="445">
        <v>1</v>
      </c>
      <c r="H8" s="445">
        <f>0</f>
        <v>0</v>
      </c>
      <c r="I8" s="445">
        <f>0</f>
        <v>0</v>
      </c>
      <c r="J8" s="445">
        <f>0</f>
        <v>0</v>
      </c>
      <c r="K8" s="445">
        <f>0</f>
        <v>0</v>
      </c>
      <c r="L8" s="445">
        <f>0</f>
        <v>0</v>
      </c>
      <c r="M8" s="445">
        <f>0</f>
        <v>0</v>
      </c>
      <c r="N8" s="445">
        <f>0</f>
        <v>0</v>
      </c>
      <c r="O8" s="445">
        <f>0</f>
        <v>0</v>
      </c>
      <c r="P8" s="445">
        <f>0</f>
        <v>0</v>
      </c>
      <c r="Q8" s="445">
        <f>0</f>
        <v>0</v>
      </c>
      <c r="R8" s="445">
        <f>0</f>
        <v>0</v>
      </c>
      <c r="S8" s="445">
        <f>0</f>
        <v>0</v>
      </c>
      <c r="T8" s="445">
        <f>0</f>
        <v>0</v>
      </c>
      <c r="U8" s="445">
        <f>0</f>
        <v>0</v>
      </c>
      <c r="V8" s="445">
        <f>0</f>
        <v>0</v>
      </c>
      <c r="W8" s="445">
        <f>0</f>
        <v>0</v>
      </c>
      <c r="X8" s="316" t="s">
        <v>446</v>
      </c>
      <c r="Y8" s="1578"/>
    </row>
    <row r="9" spans="1:25" s="371" customFormat="1" ht="13.5" thickBot="1" x14ac:dyDescent="0.25">
      <c r="A9" s="1592" t="s">
        <v>1052</v>
      </c>
      <c r="B9" s="1593" t="s">
        <v>1053</v>
      </c>
      <c r="C9" s="965" t="s">
        <v>801</v>
      </c>
      <c r="D9" s="446">
        <f t="shared" si="0"/>
        <v>3</v>
      </c>
      <c r="E9" s="447">
        <f>0</f>
        <v>0</v>
      </c>
      <c r="F9" s="447">
        <f>0</f>
        <v>0</v>
      </c>
      <c r="G9" s="448">
        <f>0</f>
        <v>0</v>
      </c>
      <c r="H9" s="448">
        <f>0</f>
        <v>0</v>
      </c>
      <c r="I9" s="448">
        <v>1</v>
      </c>
      <c r="J9" s="448">
        <f>0</f>
        <v>0</v>
      </c>
      <c r="K9" s="448">
        <f>0</f>
        <v>0</v>
      </c>
      <c r="L9" s="448">
        <v>1</v>
      </c>
      <c r="M9" s="448">
        <f>0</f>
        <v>0</v>
      </c>
      <c r="N9" s="448">
        <f>0</f>
        <v>0</v>
      </c>
      <c r="O9" s="448">
        <f>0</f>
        <v>0</v>
      </c>
      <c r="P9" s="448">
        <f>0</f>
        <v>0</v>
      </c>
      <c r="Q9" s="448">
        <f>0</f>
        <v>0</v>
      </c>
      <c r="R9" s="448">
        <v>1</v>
      </c>
      <c r="S9" s="448">
        <f>0</f>
        <v>0</v>
      </c>
      <c r="T9" s="448">
        <f>0</f>
        <v>0</v>
      </c>
      <c r="U9" s="448">
        <f>0</f>
        <v>0</v>
      </c>
      <c r="V9" s="448">
        <f>0</f>
        <v>0</v>
      </c>
      <c r="W9" s="448">
        <f>0</f>
        <v>0</v>
      </c>
      <c r="X9" s="315" t="s">
        <v>184</v>
      </c>
      <c r="Y9" s="1583" t="s">
        <v>1054</v>
      </c>
    </row>
    <row r="10" spans="1:25" s="371" customFormat="1" ht="13.5" thickBot="1" x14ac:dyDescent="0.25">
      <c r="A10" s="1592"/>
      <c r="B10" s="1593"/>
      <c r="C10" s="965" t="s">
        <v>802</v>
      </c>
      <c r="D10" s="446">
        <f t="shared" si="0"/>
        <v>0</v>
      </c>
      <c r="E10" s="447">
        <f>0</f>
        <v>0</v>
      </c>
      <c r="F10" s="447">
        <f>0</f>
        <v>0</v>
      </c>
      <c r="G10" s="448">
        <f>0</f>
        <v>0</v>
      </c>
      <c r="H10" s="448">
        <f>0</f>
        <v>0</v>
      </c>
      <c r="I10" s="448">
        <f>0</f>
        <v>0</v>
      </c>
      <c r="J10" s="448">
        <f>0</f>
        <v>0</v>
      </c>
      <c r="K10" s="448">
        <f>0</f>
        <v>0</v>
      </c>
      <c r="L10" s="448">
        <f>0</f>
        <v>0</v>
      </c>
      <c r="M10" s="448">
        <f>0</f>
        <v>0</v>
      </c>
      <c r="N10" s="448">
        <f>0</f>
        <v>0</v>
      </c>
      <c r="O10" s="448">
        <f>0</f>
        <v>0</v>
      </c>
      <c r="P10" s="448">
        <f>0</f>
        <v>0</v>
      </c>
      <c r="Q10" s="448">
        <f>0</f>
        <v>0</v>
      </c>
      <c r="R10" s="448">
        <f>0</f>
        <v>0</v>
      </c>
      <c r="S10" s="448">
        <f>0</f>
        <v>0</v>
      </c>
      <c r="T10" s="448">
        <f>0</f>
        <v>0</v>
      </c>
      <c r="U10" s="448">
        <f>0</f>
        <v>0</v>
      </c>
      <c r="V10" s="448">
        <f>0</f>
        <v>0</v>
      </c>
      <c r="W10" s="448">
        <f>0</f>
        <v>0</v>
      </c>
      <c r="X10" s="315" t="s">
        <v>446</v>
      </c>
      <c r="Y10" s="1583"/>
    </row>
    <row r="11" spans="1:25" s="370" customFormat="1" ht="13.5" thickBot="1" x14ac:dyDescent="0.25">
      <c r="A11" s="1590" t="s">
        <v>1055</v>
      </c>
      <c r="B11" s="1591" t="s">
        <v>1056</v>
      </c>
      <c r="C11" s="967" t="s">
        <v>801</v>
      </c>
      <c r="D11" s="971">
        <f t="shared" si="0"/>
        <v>1</v>
      </c>
      <c r="E11" s="449">
        <f>0</f>
        <v>0</v>
      </c>
      <c r="F11" s="449">
        <f>0</f>
        <v>0</v>
      </c>
      <c r="G11" s="450">
        <f>0</f>
        <v>0</v>
      </c>
      <c r="H11" s="450">
        <f>0</f>
        <v>0</v>
      </c>
      <c r="I11" s="450">
        <f>0</f>
        <v>0</v>
      </c>
      <c r="J11" s="450">
        <f>0</f>
        <v>0</v>
      </c>
      <c r="K11" s="450">
        <f>0</f>
        <v>0</v>
      </c>
      <c r="L11" s="450">
        <f>0</f>
        <v>0</v>
      </c>
      <c r="M11" s="450">
        <f>0</f>
        <v>0</v>
      </c>
      <c r="N11" s="450">
        <f>0</f>
        <v>0</v>
      </c>
      <c r="O11" s="450">
        <f>0</f>
        <v>0</v>
      </c>
      <c r="P11" s="450">
        <f>0</f>
        <v>0</v>
      </c>
      <c r="Q11" s="450">
        <f>0</f>
        <v>0</v>
      </c>
      <c r="R11" s="450">
        <f>0</f>
        <v>0</v>
      </c>
      <c r="S11" s="450">
        <v>1</v>
      </c>
      <c r="T11" s="450">
        <f>0</f>
        <v>0</v>
      </c>
      <c r="U11" s="450">
        <f>0</f>
        <v>0</v>
      </c>
      <c r="V11" s="450">
        <f>0</f>
        <v>0</v>
      </c>
      <c r="W11" s="450">
        <f>0</f>
        <v>0</v>
      </c>
      <c r="X11" s="316" t="s">
        <v>184</v>
      </c>
      <c r="Y11" s="1586" t="s">
        <v>1057</v>
      </c>
    </row>
    <row r="12" spans="1:25" s="370" customFormat="1" ht="13.5" thickBot="1" x14ac:dyDescent="0.25">
      <c r="A12" s="1590"/>
      <c r="B12" s="1591"/>
      <c r="C12" s="967" t="s">
        <v>802</v>
      </c>
      <c r="D12" s="971">
        <f t="shared" si="0"/>
        <v>0</v>
      </c>
      <c r="E12" s="449">
        <f>0</f>
        <v>0</v>
      </c>
      <c r="F12" s="449">
        <f>0</f>
        <v>0</v>
      </c>
      <c r="G12" s="450">
        <f>0</f>
        <v>0</v>
      </c>
      <c r="H12" s="450">
        <f>0</f>
        <v>0</v>
      </c>
      <c r="I12" s="450">
        <f>0</f>
        <v>0</v>
      </c>
      <c r="J12" s="450">
        <f>0</f>
        <v>0</v>
      </c>
      <c r="K12" s="450">
        <f>0</f>
        <v>0</v>
      </c>
      <c r="L12" s="450">
        <f>0</f>
        <v>0</v>
      </c>
      <c r="M12" s="450">
        <f>0</f>
        <v>0</v>
      </c>
      <c r="N12" s="450">
        <f>0</f>
        <v>0</v>
      </c>
      <c r="O12" s="450">
        <f>0</f>
        <v>0</v>
      </c>
      <c r="P12" s="450">
        <f>0</f>
        <v>0</v>
      </c>
      <c r="Q12" s="450">
        <f>0</f>
        <v>0</v>
      </c>
      <c r="R12" s="450">
        <f>0</f>
        <v>0</v>
      </c>
      <c r="S12" s="450">
        <f>0</f>
        <v>0</v>
      </c>
      <c r="T12" s="450">
        <f>0</f>
        <v>0</v>
      </c>
      <c r="U12" s="450">
        <f>0</f>
        <v>0</v>
      </c>
      <c r="V12" s="450">
        <f>0</f>
        <v>0</v>
      </c>
      <c r="W12" s="450">
        <f>0</f>
        <v>0</v>
      </c>
      <c r="X12" s="316" t="s">
        <v>446</v>
      </c>
      <c r="Y12" s="1586"/>
    </row>
    <row r="13" spans="1:25" s="371" customFormat="1" ht="13.5" thickBot="1" x14ac:dyDescent="0.25">
      <c r="A13" s="1592" t="s">
        <v>466</v>
      </c>
      <c r="B13" s="1593" t="s">
        <v>467</v>
      </c>
      <c r="C13" s="965" t="s">
        <v>801</v>
      </c>
      <c r="D13" s="972">
        <f t="shared" si="0"/>
        <v>8</v>
      </c>
      <c r="E13" s="447">
        <f>0</f>
        <v>0</v>
      </c>
      <c r="F13" s="447">
        <f>0</f>
        <v>0</v>
      </c>
      <c r="G13" s="448">
        <f>0</f>
        <v>0</v>
      </c>
      <c r="H13" s="448">
        <f>0</f>
        <v>0</v>
      </c>
      <c r="I13" s="448">
        <v>2</v>
      </c>
      <c r="J13" s="448">
        <f>0</f>
        <v>0</v>
      </c>
      <c r="K13" s="448">
        <v>1</v>
      </c>
      <c r="L13" s="448">
        <f>0</f>
        <v>0</v>
      </c>
      <c r="M13" s="448">
        <f>0</f>
        <v>0</v>
      </c>
      <c r="N13" s="448">
        <v>2</v>
      </c>
      <c r="O13" s="448">
        <f>0</f>
        <v>0</v>
      </c>
      <c r="P13" s="448">
        <v>1</v>
      </c>
      <c r="Q13" s="448">
        <f>0</f>
        <v>0</v>
      </c>
      <c r="R13" s="448">
        <f>0</f>
        <v>0</v>
      </c>
      <c r="S13" s="448">
        <f>0</f>
        <v>0</v>
      </c>
      <c r="T13" s="448">
        <f>0</f>
        <v>0</v>
      </c>
      <c r="U13" s="448">
        <f>0</f>
        <v>0</v>
      </c>
      <c r="V13" s="448">
        <f>0</f>
        <v>0</v>
      </c>
      <c r="W13" s="448">
        <v>2</v>
      </c>
      <c r="X13" s="315" t="s">
        <v>184</v>
      </c>
      <c r="Y13" s="1583" t="s">
        <v>587</v>
      </c>
    </row>
    <row r="14" spans="1:25" s="371" customFormat="1" ht="13.5" thickBot="1" x14ac:dyDescent="0.25">
      <c r="A14" s="1592"/>
      <c r="B14" s="1593"/>
      <c r="C14" s="965" t="s">
        <v>802</v>
      </c>
      <c r="D14" s="972">
        <f t="shared" si="0"/>
        <v>6</v>
      </c>
      <c r="E14" s="447">
        <f>0</f>
        <v>0</v>
      </c>
      <c r="F14" s="447">
        <f>0</f>
        <v>0</v>
      </c>
      <c r="G14" s="448">
        <f>0</f>
        <v>0</v>
      </c>
      <c r="H14" s="448">
        <v>1</v>
      </c>
      <c r="I14" s="448">
        <f>0</f>
        <v>0</v>
      </c>
      <c r="J14" s="448">
        <v>1</v>
      </c>
      <c r="K14" s="448">
        <f>0</f>
        <v>0</v>
      </c>
      <c r="L14" s="448">
        <f>0</f>
        <v>0</v>
      </c>
      <c r="M14" s="448">
        <f>0</f>
        <v>0</v>
      </c>
      <c r="N14" s="448">
        <f>0</f>
        <v>0</v>
      </c>
      <c r="O14" s="448">
        <f>0</f>
        <v>0</v>
      </c>
      <c r="P14" s="448">
        <f>0</f>
        <v>0</v>
      </c>
      <c r="Q14" s="448">
        <f>0</f>
        <v>0</v>
      </c>
      <c r="R14" s="448">
        <f>0</f>
        <v>0</v>
      </c>
      <c r="S14" s="448">
        <v>1</v>
      </c>
      <c r="T14" s="448">
        <f>0</f>
        <v>0</v>
      </c>
      <c r="U14" s="448">
        <f>0</f>
        <v>0</v>
      </c>
      <c r="V14" s="448">
        <f>0</f>
        <v>0</v>
      </c>
      <c r="W14" s="448">
        <v>3</v>
      </c>
      <c r="X14" s="315" t="s">
        <v>446</v>
      </c>
      <c r="Y14" s="1583"/>
    </row>
    <row r="15" spans="1:25" s="370" customFormat="1" ht="13.5" thickBot="1" x14ac:dyDescent="0.25">
      <c r="A15" s="1590" t="s">
        <v>468</v>
      </c>
      <c r="B15" s="1591" t="s">
        <v>469</v>
      </c>
      <c r="C15" s="967" t="s">
        <v>801</v>
      </c>
      <c r="D15" s="971">
        <f t="shared" si="0"/>
        <v>5</v>
      </c>
      <c r="E15" s="449">
        <f>0</f>
        <v>0</v>
      </c>
      <c r="F15" s="449">
        <f>0</f>
        <v>0</v>
      </c>
      <c r="G15" s="450">
        <f>0</f>
        <v>0</v>
      </c>
      <c r="H15" s="450">
        <f>0</f>
        <v>0</v>
      </c>
      <c r="I15" s="450">
        <f>0</f>
        <v>0</v>
      </c>
      <c r="J15" s="450">
        <f>0</f>
        <v>0</v>
      </c>
      <c r="K15" s="450">
        <v>1</v>
      </c>
      <c r="L15" s="450">
        <f>0</f>
        <v>0</v>
      </c>
      <c r="M15" s="450">
        <v>1</v>
      </c>
      <c r="N15" s="450">
        <f>0</f>
        <v>0</v>
      </c>
      <c r="O15" s="450">
        <f>0</f>
        <v>0</v>
      </c>
      <c r="P15" s="450">
        <f>0</f>
        <v>0</v>
      </c>
      <c r="Q15" s="450">
        <v>2</v>
      </c>
      <c r="R15" s="450">
        <f>0</f>
        <v>0</v>
      </c>
      <c r="S15" s="450">
        <v>1</v>
      </c>
      <c r="T15" s="450">
        <f>0</f>
        <v>0</v>
      </c>
      <c r="U15" s="450">
        <f>0</f>
        <v>0</v>
      </c>
      <c r="V15" s="450">
        <f>0</f>
        <v>0</v>
      </c>
      <c r="W15" s="450">
        <f>0</f>
        <v>0</v>
      </c>
      <c r="X15" s="316" t="s">
        <v>184</v>
      </c>
      <c r="Y15" s="1586" t="s">
        <v>588</v>
      </c>
    </row>
    <row r="16" spans="1:25" s="370" customFormat="1" ht="13.5" thickBot="1" x14ac:dyDescent="0.25">
      <c r="A16" s="1590"/>
      <c r="B16" s="1591"/>
      <c r="C16" s="967" t="s">
        <v>802</v>
      </c>
      <c r="D16" s="971">
        <f t="shared" si="0"/>
        <v>2</v>
      </c>
      <c r="E16" s="449">
        <f>0</f>
        <v>0</v>
      </c>
      <c r="F16" s="449">
        <v>1</v>
      </c>
      <c r="G16" s="450">
        <f>0</f>
        <v>0</v>
      </c>
      <c r="H16" s="450">
        <f>0</f>
        <v>0</v>
      </c>
      <c r="I16" s="450">
        <f>0</f>
        <v>0</v>
      </c>
      <c r="J16" s="450">
        <f>0</f>
        <v>0</v>
      </c>
      <c r="K16" s="450">
        <f>0</f>
        <v>0</v>
      </c>
      <c r="L16" s="450">
        <v>1</v>
      </c>
      <c r="M16" s="450">
        <f>0</f>
        <v>0</v>
      </c>
      <c r="N16" s="450">
        <f>0</f>
        <v>0</v>
      </c>
      <c r="O16" s="450">
        <f>0</f>
        <v>0</v>
      </c>
      <c r="P16" s="450">
        <f>0</f>
        <v>0</v>
      </c>
      <c r="Q16" s="450">
        <f>0</f>
        <v>0</v>
      </c>
      <c r="R16" s="450">
        <f>0</f>
        <v>0</v>
      </c>
      <c r="S16" s="450">
        <f>0</f>
        <v>0</v>
      </c>
      <c r="T16" s="450">
        <f>0</f>
        <v>0</v>
      </c>
      <c r="U16" s="450">
        <f>0</f>
        <v>0</v>
      </c>
      <c r="V16" s="450">
        <f>0</f>
        <v>0</v>
      </c>
      <c r="W16" s="450">
        <f>0</f>
        <v>0</v>
      </c>
      <c r="X16" s="316" t="s">
        <v>446</v>
      </c>
      <c r="Y16" s="1586"/>
    </row>
    <row r="17" spans="1:25" s="371" customFormat="1" ht="13.5" thickBot="1" x14ac:dyDescent="0.25">
      <c r="A17" s="1592" t="s">
        <v>1058</v>
      </c>
      <c r="B17" s="1593" t="s">
        <v>1059</v>
      </c>
      <c r="C17" s="965" t="s">
        <v>801</v>
      </c>
      <c r="D17" s="972">
        <f t="shared" si="0"/>
        <v>2</v>
      </c>
      <c r="E17" s="447">
        <f>0</f>
        <v>0</v>
      </c>
      <c r="F17" s="447">
        <f>0</f>
        <v>0</v>
      </c>
      <c r="G17" s="448">
        <f>0</f>
        <v>0</v>
      </c>
      <c r="H17" s="448">
        <f>0</f>
        <v>0</v>
      </c>
      <c r="I17" s="448">
        <f>0</f>
        <v>0</v>
      </c>
      <c r="J17" s="448">
        <f>0</f>
        <v>0</v>
      </c>
      <c r="K17" s="448">
        <f>0</f>
        <v>0</v>
      </c>
      <c r="L17" s="448">
        <f>0</f>
        <v>0</v>
      </c>
      <c r="M17" s="448">
        <v>1</v>
      </c>
      <c r="N17" s="448">
        <f>0</f>
        <v>0</v>
      </c>
      <c r="O17" s="448">
        <v>1</v>
      </c>
      <c r="P17" s="448">
        <f>0</f>
        <v>0</v>
      </c>
      <c r="Q17" s="448">
        <f>0</f>
        <v>0</v>
      </c>
      <c r="R17" s="448">
        <f>0</f>
        <v>0</v>
      </c>
      <c r="S17" s="448">
        <f>0</f>
        <v>0</v>
      </c>
      <c r="T17" s="448">
        <f>0</f>
        <v>0</v>
      </c>
      <c r="U17" s="448">
        <f>0</f>
        <v>0</v>
      </c>
      <c r="V17" s="448">
        <f>0</f>
        <v>0</v>
      </c>
      <c r="W17" s="448">
        <f>0</f>
        <v>0</v>
      </c>
      <c r="X17" s="315" t="s">
        <v>184</v>
      </c>
      <c r="Y17" s="1583" t="s">
        <v>1060</v>
      </c>
    </row>
    <row r="18" spans="1:25" s="371" customFormat="1" ht="13.5" thickBot="1" x14ac:dyDescent="0.25">
      <c r="A18" s="1592"/>
      <c r="B18" s="1593"/>
      <c r="C18" s="965" t="s">
        <v>802</v>
      </c>
      <c r="D18" s="972">
        <f t="shared" si="0"/>
        <v>0</v>
      </c>
      <c r="E18" s="447">
        <f>0</f>
        <v>0</v>
      </c>
      <c r="F18" s="447">
        <f>0</f>
        <v>0</v>
      </c>
      <c r="G18" s="448">
        <f>0</f>
        <v>0</v>
      </c>
      <c r="H18" s="448">
        <f>0</f>
        <v>0</v>
      </c>
      <c r="I18" s="448">
        <f>0</f>
        <v>0</v>
      </c>
      <c r="J18" s="448">
        <f>0</f>
        <v>0</v>
      </c>
      <c r="K18" s="448">
        <f>0</f>
        <v>0</v>
      </c>
      <c r="L18" s="448">
        <f>0</f>
        <v>0</v>
      </c>
      <c r="M18" s="448">
        <f>0</f>
        <v>0</v>
      </c>
      <c r="N18" s="448">
        <f>0</f>
        <v>0</v>
      </c>
      <c r="O18" s="448">
        <f>0</f>
        <v>0</v>
      </c>
      <c r="P18" s="448">
        <f>0</f>
        <v>0</v>
      </c>
      <c r="Q18" s="448">
        <f>0</f>
        <v>0</v>
      </c>
      <c r="R18" s="448">
        <f>0</f>
        <v>0</v>
      </c>
      <c r="S18" s="448">
        <f>0</f>
        <v>0</v>
      </c>
      <c r="T18" s="448">
        <f>0</f>
        <v>0</v>
      </c>
      <c r="U18" s="448">
        <f>0</f>
        <v>0</v>
      </c>
      <c r="V18" s="448">
        <f>0</f>
        <v>0</v>
      </c>
      <c r="W18" s="448">
        <f>0</f>
        <v>0</v>
      </c>
      <c r="X18" s="315" t="s">
        <v>446</v>
      </c>
      <c r="Y18" s="1583"/>
    </row>
    <row r="19" spans="1:25" s="370" customFormat="1" ht="31.5" customHeight="1" thickBot="1" x14ac:dyDescent="0.25">
      <c r="A19" s="1590" t="s">
        <v>688</v>
      </c>
      <c r="B19" s="1591" t="s">
        <v>470</v>
      </c>
      <c r="C19" s="967" t="s">
        <v>801</v>
      </c>
      <c r="D19" s="971">
        <f t="shared" si="0"/>
        <v>5</v>
      </c>
      <c r="E19" s="449">
        <f>0</f>
        <v>0</v>
      </c>
      <c r="F19" s="449">
        <f>0</f>
        <v>0</v>
      </c>
      <c r="G19" s="450">
        <f>0</f>
        <v>0</v>
      </c>
      <c r="H19" s="450">
        <f>0</f>
        <v>0</v>
      </c>
      <c r="I19" s="450">
        <f>0</f>
        <v>0</v>
      </c>
      <c r="J19" s="450">
        <v>1</v>
      </c>
      <c r="K19" s="450">
        <f>0</f>
        <v>0</v>
      </c>
      <c r="L19" s="450">
        <f>0</f>
        <v>0</v>
      </c>
      <c r="M19" s="450">
        <f>0</f>
        <v>0</v>
      </c>
      <c r="N19" s="450">
        <f>0</f>
        <v>0</v>
      </c>
      <c r="O19" s="450">
        <f>0</f>
        <v>0</v>
      </c>
      <c r="P19" s="450">
        <f>0</f>
        <v>0</v>
      </c>
      <c r="Q19" s="450">
        <v>1</v>
      </c>
      <c r="R19" s="450">
        <v>1</v>
      </c>
      <c r="S19" s="450">
        <f>0</f>
        <v>0</v>
      </c>
      <c r="T19" s="450">
        <f>0</f>
        <v>0</v>
      </c>
      <c r="U19" s="450">
        <f>0</f>
        <v>0</v>
      </c>
      <c r="V19" s="450">
        <f>0</f>
        <v>0</v>
      </c>
      <c r="W19" s="450">
        <v>2</v>
      </c>
      <c r="X19" s="316" t="s">
        <v>184</v>
      </c>
      <c r="Y19" s="1586" t="s">
        <v>589</v>
      </c>
    </row>
    <row r="20" spans="1:25" s="370" customFormat="1" ht="31.5" customHeight="1" thickBot="1" x14ac:dyDescent="0.25">
      <c r="A20" s="1590"/>
      <c r="B20" s="1591"/>
      <c r="C20" s="967" t="s">
        <v>802</v>
      </c>
      <c r="D20" s="971">
        <f t="shared" si="0"/>
        <v>0</v>
      </c>
      <c r="E20" s="449">
        <f>0</f>
        <v>0</v>
      </c>
      <c r="F20" s="449">
        <f>0</f>
        <v>0</v>
      </c>
      <c r="G20" s="450">
        <f>0</f>
        <v>0</v>
      </c>
      <c r="H20" s="450">
        <f>0</f>
        <v>0</v>
      </c>
      <c r="I20" s="450">
        <f>0</f>
        <v>0</v>
      </c>
      <c r="J20" s="450">
        <f>0</f>
        <v>0</v>
      </c>
      <c r="K20" s="450">
        <f>0</f>
        <v>0</v>
      </c>
      <c r="L20" s="450">
        <f>0</f>
        <v>0</v>
      </c>
      <c r="M20" s="450">
        <f>0</f>
        <v>0</v>
      </c>
      <c r="N20" s="450">
        <f>0</f>
        <v>0</v>
      </c>
      <c r="O20" s="450">
        <f>0</f>
        <v>0</v>
      </c>
      <c r="P20" s="450">
        <f>0</f>
        <v>0</v>
      </c>
      <c r="Q20" s="450">
        <f>0</f>
        <v>0</v>
      </c>
      <c r="R20" s="450">
        <f>0</f>
        <v>0</v>
      </c>
      <c r="S20" s="450">
        <f>0</f>
        <v>0</v>
      </c>
      <c r="T20" s="450">
        <f>0</f>
        <v>0</v>
      </c>
      <c r="U20" s="450">
        <f>0</f>
        <v>0</v>
      </c>
      <c r="V20" s="450">
        <f>0</f>
        <v>0</v>
      </c>
      <c r="W20" s="450">
        <f>0</f>
        <v>0</v>
      </c>
      <c r="X20" s="316" t="s">
        <v>446</v>
      </c>
      <c r="Y20" s="1586"/>
    </row>
    <row r="21" spans="1:25" s="371" customFormat="1" ht="13.5" thickBot="1" x14ac:dyDescent="0.25">
      <c r="A21" s="1592" t="s">
        <v>471</v>
      </c>
      <c r="B21" s="1593" t="s">
        <v>472</v>
      </c>
      <c r="C21" s="965" t="s">
        <v>801</v>
      </c>
      <c r="D21" s="972">
        <f t="shared" si="0"/>
        <v>5</v>
      </c>
      <c r="E21" s="447">
        <f>0</f>
        <v>0</v>
      </c>
      <c r="F21" s="447">
        <v>1</v>
      </c>
      <c r="G21" s="448">
        <f>0</f>
        <v>0</v>
      </c>
      <c r="H21" s="448">
        <f>0</f>
        <v>0</v>
      </c>
      <c r="I21" s="448">
        <f>0</f>
        <v>0</v>
      </c>
      <c r="J21" s="448">
        <v>1</v>
      </c>
      <c r="K21" s="448">
        <v>1</v>
      </c>
      <c r="L21" s="448">
        <f>0</f>
        <v>0</v>
      </c>
      <c r="M21" s="448">
        <f>0</f>
        <v>0</v>
      </c>
      <c r="N21" s="448">
        <f>0</f>
        <v>0</v>
      </c>
      <c r="O21" s="448">
        <v>1</v>
      </c>
      <c r="P21" s="448">
        <v>1</v>
      </c>
      <c r="Q21" s="448">
        <f>0</f>
        <v>0</v>
      </c>
      <c r="R21" s="448">
        <f>0</f>
        <v>0</v>
      </c>
      <c r="S21" s="448">
        <f>0</f>
        <v>0</v>
      </c>
      <c r="T21" s="448">
        <f>0</f>
        <v>0</v>
      </c>
      <c r="U21" s="448">
        <f>0</f>
        <v>0</v>
      </c>
      <c r="V21" s="448">
        <f>0</f>
        <v>0</v>
      </c>
      <c r="W21" s="448">
        <f>0</f>
        <v>0</v>
      </c>
      <c r="X21" s="315" t="s">
        <v>184</v>
      </c>
      <c r="Y21" s="1583" t="s">
        <v>591</v>
      </c>
    </row>
    <row r="22" spans="1:25" s="371" customFormat="1" ht="13.5" thickBot="1" x14ac:dyDescent="0.25">
      <c r="A22" s="1592"/>
      <c r="B22" s="1593"/>
      <c r="C22" s="965" t="s">
        <v>802</v>
      </c>
      <c r="D22" s="972">
        <f t="shared" si="0"/>
        <v>4</v>
      </c>
      <c r="E22" s="447">
        <f>0</f>
        <v>0</v>
      </c>
      <c r="F22" s="447">
        <f>0</f>
        <v>0</v>
      </c>
      <c r="G22" s="448">
        <f>0</f>
        <v>0</v>
      </c>
      <c r="H22" s="448">
        <f>0</f>
        <v>0</v>
      </c>
      <c r="I22" s="448">
        <f>0</f>
        <v>0</v>
      </c>
      <c r="J22" s="448">
        <v>2</v>
      </c>
      <c r="K22" s="448">
        <f>0</f>
        <v>0</v>
      </c>
      <c r="L22" s="448">
        <f>0</f>
        <v>0</v>
      </c>
      <c r="M22" s="448">
        <v>1</v>
      </c>
      <c r="N22" s="448">
        <f>0</f>
        <v>0</v>
      </c>
      <c r="O22" s="448">
        <f>0</f>
        <v>0</v>
      </c>
      <c r="P22" s="448">
        <v>1</v>
      </c>
      <c r="Q22" s="448">
        <f>0</f>
        <v>0</v>
      </c>
      <c r="R22" s="448">
        <f>0</f>
        <v>0</v>
      </c>
      <c r="S22" s="448">
        <f>0</f>
        <v>0</v>
      </c>
      <c r="T22" s="448">
        <f>0</f>
        <v>0</v>
      </c>
      <c r="U22" s="448">
        <f>0</f>
        <v>0</v>
      </c>
      <c r="V22" s="448">
        <f>0</f>
        <v>0</v>
      </c>
      <c r="W22" s="448">
        <f>0</f>
        <v>0</v>
      </c>
      <c r="X22" s="315" t="s">
        <v>446</v>
      </c>
      <c r="Y22" s="1583"/>
    </row>
    <row r="23" spans="1:25" s="370" customFormat="1" ht="13.5" thickBot="1" x14ac:dyDescent="0.25">
      <c r="A23" s="1590" t="s">
        <v>473</v>
      </c>
      <c r="B23" s="1591" t="s">
        <v>474</v>
      </c>
      <c r="C23" s="967" t="s">
        <v>801</v>
      </c>
      <c r="D23" s="971">
        <f t="shared" si="0"/>
        <v>2</v>
      </c>
      <c r="E23" s="449">
        <f>0</f>
        <v>0</v>
      </c>
      <c r="F23" s="449">
        <f>0</f>
        <v>0</v>
      </c>
      <c r="G23" s="450">
        <f>0</f>
        <v>0</v>
      </c>
      <c r="H23" s="450">
        <f>0</f>
        <v>0</v>
      </c>
      <c r="I23" s="450">
        <f>0</f>
        <v>0</v>
      </c>
      <c r="J23" s="450">
        <f>0</f>
        <v>0</v>
      </c>
      <c r="K23" s="450">
        <f>0</f>
        <v>0</v>
      </c>
      <c r="L23" s="450">
        <f>0</f>
        <v>0</v>
      </c>
      <c r="M23" s="450">
        <v>1</v>
      </c>
      <c r="N23" s="450">
        <f>0</f>
        <v>0</v>
      </c>
      <c r="O23" s="450">
        <v>1</v>
      </c>
      <c r="P23" s="450">
        <f>0</f>
        <v>0</v>
      </c>
      <c r="Q23" s="450">
        <f>0</f>
        <v>0</v>
      </c>
      <c r="R23" s="450">
        <f>0</f>
        <v>0</v>
      </c>
      <c r="S23" s="450">
        <f>0</f>
        <v>0</v>
      </c>
      <c r="T23" s="450">
        <f>0</f>
        <v>0</v>
      </c>
      <c r="U23" s="450">
        <f>0</f>
        <v>0</v>
      </c>
      <c r="V23" s="450">
        <f>0</f>
        <v>0</v>
      </c>
      <c r="W23" s="450">
        <f>0</f>
        <v>0</v>
      </c>
      <c r="X23" s="316" t="s">
        <v>184</v>
      </c>
      <c r="Y23" s="1586" t="s">
        <v>590</v>
      </c>
    </row>
    <row r="24" spans="1:25" s="370" customFormat="1" ht="13.5" thickBot="1" x14ac:dyDescent="0.25">
      <c r="A24" s="1590"/>
      <c r="B24" s="1591"/>
      <c r="C24" s="967" t="s">
        <v>802</v>
      </c>
      <c r="D24" s="971">
        <f t="shared" si="0"/>
        <v>0</v>
      </c>
      <c r="E24" s="449">
        <f>0</f>
        <v>0</v>
      </c>
      <c r="F24" s="449">
        <f>0</f>
        <v>0</v>
      </c>
      <c r="G24" s="450">
        <f>0</f>
        <v>0</v>
      </c>
      <c r="H24" s="450">
        <f>0</f>
        <v>0</v>
      </c>
      <c r="I24" s="450">
        <f>0</f>
        <v>0</v>
      </c>
      <c r="J24" s="450">
        <f>0</f>
        <v>0</v>
      </c>
      <c r="K24" s="450">
        <f>0</f>
        <v>0</v>
      </c>
      <c r="L24" s="450">
        <f>0</f>
        <v>0</v>
      </c>
      <c r="M24" s="450">
        <f>0</f>
        <v>0</v>
      </c>
      <c r="N24" s="450">
        <f>0</f>
        <v>0</v>
      </c>
      <c r="O24" s="450">
        <f>0</f>
        <v>0</v>
      </c>
      <c r="P24" s="450">
        <f>0</f>
        <v>0</v>
      </c>
      <c r="Q24" s="450">
        <f>0</f>
        <v>0</v>
      </c>
      <c r="R24" s="450">
        <f>0</f>
        <v>0</v>
      </c>
      <c r="S24" s="450">
        <f>0</f>
        <v>0</v>
      </c>
      <c r="T24" s="450">
        <f>0</f>
        <v>0</v>
      </c>
      <c r="U24" s="450">
        <f>0</f>
        <v>0</v>
      </c>
      <c r="V24" s="450">
        <f>0</f>
        <v>0</v>
      </c>
      <c r="W24" s="450">
        <f>0</f>
        <v>0</v>
      </c>
      <c r="X24" s="316" t="s">
        <v>446</v>
      </c>
      <c r="Y24" s="1586"/>
    </row>
    <row r="25" spans="1:25" s="371" customFormat="1" ht="13.5" thickBot="1" x14ac:dyDescent="0.25">
      <c r="A25" s="1592" t="s">
        <v>475</v>
      </c>
      <c r="B25" s="1593" t="s">
        <v>476</v>
      </c>
      <c r="C25" s="965" t="s">
        <v>801</v>
      </c>
      <c r="D25" s="972">
        <f t="shared" si="0"/>
        <v>4</v>
      </c>
      <c r="E25" s="447">
        <f>0</f>
        <v>0</v>
      </c>
      <c r="F25" s="447">
        <f>0</f>
        <v>0</v>
      </c>
      <c r="G25" s="448">
        <f>0</f>
        <v>0</v>
      </c>
      <c r="H25" s="448">
        <f>0</f>
        <v>0</v>
      </c>
      <c r="I25" s="448">
        <f>0</f>
        <v>0</v>
      </c>
      <c r="J25" s="448">
        <v>1</v>
      </c>
      <c r="K25" s="448">
        <f>0</f>
        <v>0</v>
      </c>
      <c r="L25" s="448">
        <v>2</v>
      </c>
      <c r="M25" s="448">
        <f>0</f>
        <v>0</v>
      </c>
      <c r="N25" s="448">
        <v>1</v>
      </c>
      <c r="O25" s="448">
        <f>0</f>
        <v>0</v>
      </c>
      <c r="P25" s="448">
        <f>0</f>
        <v>0</v>
      </c>
      <c r="Q25" s="448">
        <f>0</f>
        <v>0</v>
      </c>
      <c r="R25" s="448">
        <f>0</f>
        <v>0</v>
      </c>
      <c r="S25" s="448">
        <f>0</f>
        <v>0</v>
      </c>
      <c r="T25" s="448">
        <f>0</f>
        <v>0</v>
      </c>
      <c r="U25" s="448">
        <f>0</f>
        <v>0</v>
      </c>
      <c r="V25" s="448">
        <f>0</f>
        <v>0</v>
      </c>
      <c r="W25" s="448">
        <f>0</f>
        <v>0</v>
      </c>
      <c r="X25" s="315" t="s">
        <v>184</v>
      </c>
      <c r="Y25" s="1583" t="s">
        <v>592</v>
      </c>
    </row>
    <row r="26" spans="1:25" s="371" customFormat="1" ht="13.5" thickBot="1" x14ac:dyDescent="0.25">
      <c r="A26" s="1592"/>
      <c r="B26" s="1593"/>
      <c r="C26" s="965" t="s">
        <v>802</v>
      </c>
      <c r="D26" s="972">
        <f t="shared" si="0"/>
        <v>0</v>
      </c>
      <c r="E26" s="447">
        <f>0</f>
        <v>0</v>
      </c>
      <c r="F26" s="447">
        <f>0</f>
        <v>0</v>
      </c>
      <c r="G26" s="448">
        <f>0</f>
        <v>0</v>
      </c>
      <c r="H26" s="448">
        <f>0</f>
        <v>0</v>
      </c>
      <c r="I26" s="448">
        <f>0</f>
        <v>0</v>
      </c>
      <c r="J26" s="448">
        <f>0</f>
        <v>0</v>
      </c>
      <c r="K26" s="448">
        <f>0</f>
        <v>0</v>
      </c>
      <c r="L26" s="448">
        <f>0</f>
        <v>0</v>
      </c>
      <c r="M26" s="448">
        <f>0</f>
        <v>0</v>
      </c>
      <c r="N26" s="448">
        <f>0</f>
        <v>0</v>
      </c>
      <c r="O26" s="448">
        <f>0</f>
        <v>0</v>
      </c>
      <c r="P26" s="448">
        <f>0</f>
        <v>0</v>
      </c>
      <c r="Q26" s="448">
        <f>0</f>
        <v>0</v>
      </c>
      <c r="R26" s="448">
        <f>0</f>
        <v>0</v>
      </c>
      <c r="S26" s="448">
        <f>0</f>
        <v>0</v>
      </c>
      <c r="T26" s="448">
        <f>0</f>
        <v>0</v>
      </c>
      <c r="U26" s="448">
        <f>0</f>
        <v>0</v>
      </c>
      <c r="V26" s="448">
        <f>0</f>
        <v>0</v>
      </c>
      <c r="W26" s="448">
        <f>0</f>
        <v>0</v>
      </c>
      <c r="X26" s="315" t="s">
        <v>446</v>
      </c>
      <c r="Y26" s="1583"/>
    </row>
    <row r="27" spans="1:25" s="370" customFormat="1" ht="13.5" thickBot="1" x14ac:dyDescent="0.25">
      <c r="A27" s="1590" t="s">
        <v>477</v>
      </c>
      <c r="B27" s="1591" t="s">
        <v>478</v>
      </c>
      <c r="C27" s="967" t="s">
        <v>801</v>
      </c>
      <c r="D27" s="971">
        <f t="shared" si="0"/>
        <v>19</v>
      </c>
      <c r="E27" s="450">
        <f>0</f>
        <v>0</v>
      </c>
      <c r="F27" s="450">
        <f>0</f>
        <v>0</v>
      </c>
      <c r="G27" s="450">
        <v>1</v>
      </c>
      <c r="H27" s="450">
        <f>0</f>
        <v>0</v>
      </c>
      <c r="I27" s="450">
        <v>2</v>
      </c>
      <c r="J27" s="450">
        <v>1</v>
      </c>
      <c r="K27" s="450">
        <v>3</v>
      </c>
      <c r="L27" s="450">
        <v>3</v>
      </c>
      <c r="M27" s="450">
        <v>4</v>
      </c>
      <c r="N27" s="450">
        <f>0</f>
        <v>0</v>
      </c>
      <c r="O27" s="450">
        <v>1</v>
      </c>
      <c r="P27" s="450">
        <v>2</v>
      </c>
      <c r="Q27" s="450">
        <v>1</v>
      </c>
      <c r="R27" s="450">
        <f>0</f>
        <v>0</v>
      </c>
      <c r="S27" s="450">
        <f>0</f>
        <v>0</v>
      </c>
      <c r="T27" s="450">
        <v>1</v>
      </c>
      <c r="U27" s="450">
        <f>0</f>
        <v>0</v>
      </c>
      <c r="V27" s="450">
        <f>0</f>
        <v>0</v>
      </c>
      <c r="W27" s="450">
        <f>0</f>
        <v>0</v>
      </c>
      <c r="X27" s="316" t="s">
        <v>184</v>
      </c>
      <c r="Y27" s="1586" t="s">
        <v>593</v>
      </c>
    </row>
    <row r="28" spans="1:25" s="370" customFormat="1" ht="13.5" thickBot="1" x14ac:dyDescent="0.25">
      <c r="A28" s="1590"/>
      <c r="B28" s="1591"/>
      <c r="C28" s="967" t="s">
        <v>802</v>
      </c>
      <c r="D28" s="971">
        <f t="shared" si="0"/>
        <v>10</v>
      </c>
      <c r="E28" s="449">
        <f>0</f>
        <v>0</v>
      </c>
      <c r="F28" s="449">
        <f>0</f>
        <v>0</v>
      </c>
      <c r="G28" s="450">
        <v>2</v>
      </c>
      <c r="H28" s="450">
        <f>0</f>
        <v>0</v>
      </c>
      <c r="I28" s="450">
        <f>0</f>
        <v>0</v>
      </c>
      <c r="J28" s="450">
        <v>2</v>
      </c>
      <c r="K28" s="450">
        <v>2</v>
      </c>
      <c r="L28" s="450">
        <v>2</v>
      </c>
      <c r="M28" s="450">
        <v>1</v>
      </c>
      <c r="N28" s="450">
        <v>1</v>
      </c>
      <c r="O28" s="450">
        <f>0</f>
        <v>0</v>
      </c>
      <c r="P28" s="450">
        <f>0</f>
        <v>0</v>
      </c>
      <c r="Q28" s="450">
        <f>0</f>
        <v>0</v>
      </c>
      <c r="R28" s="450">
        <f>0</f>
        <v>0</v>
      </c>
      <c r="S28" s="450">
        <f>0</f>
        <v>0</v>
      </c>
      <c r="T28" s="450">
        <f>0</f>
        <v>0</v>
      </c>
      <c r="U28" s="450">
        <f>0</f>
        <v>0</v>
      </c>
      <c r="V28" s="450">
        <f>0</f>
        <v>0</v>
      </c>
      <c r="W28" s="450">
        <f>0</f>
        <v>0</v>
      </c>
      <c r="X28" s="316" t="s">
        <v>446</v>
      </c>
      <c r="Y28" s="1586"/>
    </row>
    <row r="29" spans="1:25" s="371" customFormat="1" ht="13.5" thickBot="1" x14ac:dyDescent="0.25">
      <c r="A29" s="1592" t="s">
        <v>479</v>
      </c>
      <c r="B29" s="1593" t="s">
        <v>480</v>
      </c>
      <c r="C29" s="965" t="s">
        <v>801</v>
      </c>
      <c r="D29" s="972">
        <f t="shared" si="0"/>
        <v>21</v>
      </c>
      <c r="E29" s="447">
        <f>0</f>
        <v>0</v>
      </c>
      <c r="F29" s="447">
        <v>1</v>
      </c>
      <c r="G29" s="448">
        <v>3</v>
      </c>
      <c r="H29" s="448">
        <v>3</v>
      </c>
      <c r="I29" s="448">
        <v>3</v>
      </c>
      <c r="J29" s="448">
        <f>0</f>
        <v>0</v>
      </c>
      <c r="K29" s="448">
        <v>1</v>
      </c>
      <c r="L29" s="448">
        <v>3</v>
      </c>
      <c r="M29" s="448">
        <v>3</v>
      </c>
      <c r="N29" s="448">
        <v>3</v>
      </c>
      <c r="O29" s="448">
        <v>1</v>
      </c>
      <c r="P29" s="448">
        <f>0</f>
        <v>0</v>
      </c>
      <c r="Q29" s="448">
        <f>0</f>
        <v>0</v>
      </c>
      <c r="R29" s="448">
        <f>0</f>
        <v>0</v>
      </c>
      <c r="S29" s="448">
        <f>0</f>
        <v>0</v>
      </c>
      <c r="T29" s="448">
        <f>0</f>
        <v>0</v>
      </c>
      <c r="U29" s="448">
        <f>0</f>
        <v>0</v>
      </c>
      <c r="V29" s="448">
        <f>0</f>
        <v>0</v>
      </c>
      <c r="W29" s="448">
        <f>0</f>
        <v>0</v>
      </c>
      <c r="X29" s="315" t="s">
        <v>184</v>
      </c>
      <c r="Y29" s="1583" t="s">
        <v>594</v>
      </c>
    </row>
    <row r="30" spans="1:25" s="371" customFormat="1" ht="13.5" thickBot="1" x14ac:dyDescent="0.25">
      <c r="A30" s="1592"/>
      <c r="B30" s="1593"/>
      <c r="C30" s="965" t="s">
        <v>802</v>
      </c>
      <c r="D30" s="972">
        <f t="shared" si="0"/>
        <v>7</v>
      </c>
      <c r="E30" s="447">
        <f>0</f>
        <v>0</v>
      </c>
      <c r="F30" s="447">
        <v>1</v>
      </c>
      <c r="G30" s="448">
        <v>2</v>
      </c>
      <c r="H30" s="448">
        <f>0</f>
        <v>0</v>
      </c>
      <c r="I30" s="448">
        <v>2</v>
      </c>
      <c r="J30" s="448">
        <v>2</v>
      </c>
      <c r="K30" s="448">
        <f>0</f>
        <v>0</v>
      </c>
      <c r="L30" s="448">
        <f>0</f>
        <v>0</v>
      </c>
      <c r="M30" s="448">
        <f>0</f>
        <v>0</v>
      </c>
      <c r="N30" s="448">
        <f>0</f>
        <v>0</v>
      </c>
      <c r="O30" s="448">
        <f>0</f>
        <v>0</v>
      </c>
      <c r="P30" s="448">
        <f>0</f>
        <v>0</v>
      </c>
      <c r="Q30" s="448">
        <f>0</f>
        <v>0</v>
      </c>
      <c r="R30" s="448">
        <f>0</f>
        <v>0</v>
      </c>
      <c r="S30" s="448">
        <f>0</f>
        <v>0</v>
      </c>
      <c r="T30" s="448">
        <f>0</f>
        <v>0</v>
      </c>
      <c r="U30" s="448">
        <f>0</f>
        <v>0</v>
      </c>
      <c r="V30" s="448">
        <f>0</f>
        <v>0</v>
      </c>
      <c r="W30" s="448">
        <f>0</f>
        <v>0</v>
      </c>
      <c r="X30" s="315" t="s">
        <v>446</v>
      </c>
      <c r="Y30" s="1583"/>
    </row>
    <row r="31" spans="1:25" s="370" customFormat="1" ht="13.5" thickBot="1" x14ac:dyDescent="0.25">
      <c r="A31" s="1590" t="s">
        <v>481</v>
      </c>
      <c r="B31" s="1591" t="s">
        <v>482</v>
      </c>
      <c r="C31" s="967" t="s">
        <v>801</v>
      </c>
      <c r="D31" s="971">
        <f t="shared" si="0"/>
        <v>9</v>
      </c>
      <c r="E31" s="449">
        <f>0</f>
        <v>0</v>
      </c>
      <c r="F31" s="449">
        <f>0</f>
        <v>0</v>
      </c>
      <c r="G31" s="450">
        <f>0</f>
        <v>0</v>
      </c>
      <c r="H31" s="450">
        <v>1</v>
      </c>
      <c r="I31" s="450">
        <v>2</v>
      </c>
      <c r="J31" s="450">
        <v>1</v>
      </c>
      <c r="K31" s="450">
        <v>1</v>
      </c>
      <c r="L31" s="450">
        <v>2</v>
      </c>
      <c r="M31" s="450">
        <v>1</v>
      </c>
      <c r="N31" s="450">
        <v>1</v>
      </c>
      <c r="O31" s="450">
        <f>0</f>
        <v>0</v>
      </c>
      <c r="P31" s="450">
        <f>0</f>
        <v>0</v>
      </c>
      <c r="Q31" s="450">
        <f>0</f>
        <v>0</v>
      </c>
      <c r="R31" s="450">
        <f>0</f>
        <v>0</v>
      </c>
      <c r="S31" s="450">
        <f>0</f>
        <v>0</v>
      </c>
      <c r="T31" s="450">
        <f>0</f>
        <v>0</v>
      </c>
      <c r="U31" s="450">
        <f>0</f>
        <v>0</v>
      </c>
      <c r="V31" s="450">
        <f>0</f>
        <v>0</v>
      </c>
      <c r="W31" s="450">
        <f>0</f>
        <v>0</v>
      </c>
      <c r="X31" s="316" t="s">
        <v>184</v>
      </c>
      <c r="Y31" s="1586" t="s">
        <v>620</v>
      </c>
    </row>
    <row r="32" spans="1:25" s="370" customFormat="1" ht="13.5" thickBot="1" x14ac:dyDescent="0.25">
      <c r="A32" s="1590"/>
      <c r="B32" s="1591"/>
      <c r="C32" s="967" t="s">
        <v>802</v>
      </c>
      <c r="D32" s="971">
        <f t="shared" si="0"/>
        <v>5</v>
      </c>
      <c r="E32" s="449">
        <f>0</f>
        <v>0</v>
      </c>
      <c r="F32" s="449">
        <f>0</f>
        <v>0</v>
      </c>
      <c r="G32" s="450">
        <f>0</f>
        <v>0</v>
      </c>
      <c r="H32" s="450">
        <f>0</f>
        <v>0</v>
      </c>
      <c r="I32" s="450">
        <v>1</v>
      </c>
      <c r="J32" s="450">
        <v>1</v>
      </c>
      <c r="K32" s="450">
        <f>0</f>
        <v>0</v>
      </c>
      <c r="L32" s="450">
        <v>2</v>
      </c>
      <c r="M32" s="450">
        <f>0</f>
        <v>0</v>
      </c>
      <c r="N32" s="450">
        <f>0</f>
        <v>0</v>
      </c>
      <c r="O32" s="450">
        <v>1</v>
      </c>
      <c r="P32" s="450">
        <f>0</f>
        <v>0</v>
      </c>
      <c r="Q32" s="450">
        <f>0</f>
        <v>0</v>
      </c>
      <c r="R32" s="450">
        <f>0</f>
        <v>0</v>
      </c>
      <c r="S32" s="450">
        <f>0</f>
        <v>0</v>
      </c>
      <c r="T32" s="450">
        <f>0</f>
        <v>0</v>
      </c>
      <c r="U32" s="450">
        <f>0</f>
        <v>0</v>
      </c>
      <c r="V32" s="450">
        <f>0</f>
        <v>0</v>
      </c>
      <c r="W32" s="450">
        <f>0</f>
        <v>0</v>
      </c>
      <c r="X32" s="316" t="s">
        <v>446</v>
      </c>
      <c r="Y32" s="1586"/>
    </row>
    <row r="33" spans="1:25" s="371" customFormat="1" ht="13.5" thickBot="1" x14ac:dyDescent="0.25">
      <c r="A33" s="1592" t="s">
        <v>689</v>
      </c>
      <c r="B33" s="1593" t="s">
        <v>690</v>
      </c>
      <c r="C33" s="965" t="s">
        <v>801</v>
      </c>
      <c r="D33" s="972">
        <f t="shared" si="0"/>
        <v>0</v>
      </c>
      <c r="E33" s="447">
        <f>0</f>
        <v>0</v>
      </c>
      <c r="F33" s="447">
        <f>0</f>
        <v>0</v>
      </c>
      <c r="G33" s="448">
        <f>0</f>
        <v>0</v>
      </c>
      <c r="H33" s="448">
        <f>0</f>
        <v>0</v>
      </c>
      <c r="I33" s="448">
        <f>0</f>
        <v>0</v>
      </c>
      <c r="J33" s="448">
        <f>0</f>
        <v>0</v>
      </c>
      <c r="K33" s="448">
        <f>0</f>
        <v>0</v>
      </c>
      <c r="L33" s="448">
        <f>0</f>
        <v>0</v>
      </c>
      <c r="M33" s="448">
        <f>0</f>
        <v>0</v>
      </c>
      <c r="N33" s="448">
        <f>0</f>
        <v>0</v>
      </c>
      <c r="O33" s="448">
        <f>0</f>
        <v>0</v>
      </c>
      <c r="P33" s="448">
        <f>0</f>
        <v>0</v>
      </c>
      <c r="Q33" s="448">
        <f>0</f>
        <v>0</v>
      </c>
      <c r="R33" s="448">
        <f>0</f>
        <v>0</v>
      </c>
      <c r="S33" s="448">
        <f>0</f>
        <v>0</v>
      </c>
      <c r="T33" s="448">
        <f>0</f>
        <v>0</v>
      </c>
      <c r="U33" s="448">
        <f>0</f>
        <v>0</v>
      </c>
      <c r="V33" s="448">
        <f>0</f>
        <v>0</v>
      </c>
      <c r="W33" s="448">
        <f>0</f>
        <v>0</v>
      </c>
      <c r="X33" s="315" t="s">
        <v>184</v>
      </c>
      <c r="Y33" s="1583" t="s">
        <v>684</v>
      </c>
    </row>
    <row r="34" spans="1:25" s="371" customFormat="1" ht="13.5" thickBot="1" x14ac:dyDescent="0.25">
      <c r="A34" s="1592"/>
      <c r="B34" s="1593"/>
      <c r="C34" s="965" t="s">
        <v>802</v>
      </c>
      <c r="D34" s="972">
        <f t="shared" si="0"/>
        <v>0</v>
      </c>
      <c r="E34" s="447">
        <f>0</f>
        <v>0</v>
      </c>
      <c r="F34" s="447">
        <f>0</f>
        <v>0</v>
      </c>
      <c r="G34" s="448">
        <f>0</f>
        <v>0</v>
      </c>
      <c r="H34" s="448">
        <f>0</f>
        <v>0</v>
      </c>
      <c r="I34" s="448">
        <f>0</f>
        <v>0</v>
      </c>
      <c r="J34" s="448">
        <f>0</f>
        <v>0</v>
      </c>
      <c r="K34" s="448">
        <f>0</f>
        <v>0</v>
      </c>
      <c r="L34" s="448">
        <f>0</f>
        <v>0</v>
      </c>
      <c r="M34" s="448">
        <f>0</f>
        <v>0</v>
      </c>
      <c r="N34" s="448">
        <f>0</f>
        <v>0</v>
      </c>
      <c r="O34" s="448">
        <f>0</f>
        <v>0</v>
      </c>
      <c r="P34" s="448">
        <f>0</f>
        <v>0</v>
      </c>
      <c r="Q34" s="448">
        <f>0</f>
        <v>0</v>
      </c>
      <c r="R34" s="448">
        <f>0</f>
        <v>0</v>
      </c>
      <c r="S34" s="448">
        <f>0</f>
        <v>0</v>
      </c>
      <c r="T34" s="448">
        <f>0</f>
        <v>0</v>
      </c>
      <c r="U34" s="448">
        <f>0</f>
        <v>0</v>
      </c>
      <c r="V34" s="448">
        <f>0</f>
        <v>0</v>
      </c>
      <c r="W34" s="448">
        <f>0</f>
        <v>0</v>
      </c>
      <c r="X34" s="315" t="s">
        <v>446</v>
      </c>
      <c r="Y34" s="1583"/>
    </row>
    <row r="35" spans="1:25" s="370" customFormat="1" ht="13.5" thickBot="1" x14ac:dyDescent="0.25">
      <c r="A35" s="1590" t="s">
        <v>483</v>
      </c>
      <c r="B35" s="1591" t="s">
        <v>484</v>
      </c>
      <c r="C35" s="967" t="s">
        <v>801</v>
      </c>
      <c r="D35" s="971">
        <f t="shared" si="0"/>
        <v>15</v>
      </c>
      <c r="E35" s="449">
        <f>0</f>
        <v>0</v>
      </c>
      <c r="F35" s="449">
        <f>0</f>
        <v>0</v>
      </c>
      <c r="G35" s="450">
        <v>1</v>
      </c>
      <c r="H35" s="450">
        <v>1</v>
      </c>
      <c r="I35" s="450">
        <f>0</f>
        <v>0</v>
      </c>
      <c r="J35" s="450">
        <v>4</v>
      </c>
      <c r="K35" s="450">
        <v>1</v>
      </c>
      <c r="L35" s="450">
        <v>5</v>
      </c>
      <c r="M35" s="450">
        <f>0</f>
        <v>0</v>
      </c>
      <c r="N35" s="450">
        <f>0</f>
        <v>0</v>
      </c>
      <c r="O35" s="450">
        <f>0</f>
        <v>0</v>
      </c>
      <c r="P35" s="450">
        <f>0</f>
        <v>0</v>
      </c>
      <c r="Q35" s="450">
        <v>3</v>
      </c>
      <c r="R35" s="450">
        <f>0</f>
        <v>0</v>
      </c>
      <c r="S35" s="450">
        <f>0</f>
        <v>0</v>
      </c>
      <c r="T35" s="450">
        <f>0</f>
        <v>0</v>
      </c>
      <c r="U35" s="450">
        <f>0</f>
        <v>0</v>
      </c>
      <c r="V35" s="450">
        <f>0</f>
        <v>0</v>
      </c>
      <c r="W35" s="450">
        <f>0</f>
        <v>0</v>
      </c>
      <c r="X35" s="316" t="s">
        <v>184</v>
      </c>
      <c r="Y35" s="1586" t="s">
        <v>595</v>
      </c>
    </row>
    <row r="36" spans="1:25" s="370" customFormat="1" ht="13.5" thickBot="1" x14ac:dyDescent="0.25">
      <c r="A36" s="1590"/>
      <c r="B36" s="1591"/>
      <c r="C36" s="967" t="s">
        <v>802</v>
      </c>
      <c r="D36" s="971">
        <f t="shared" si="0"/>
        <v>2</v>
      </c>
      <c r="E36" s="449">
        <f>0</f>
        <v>0</v>
      </c>
      <c r="F36" s="449">
        <v>1</v>
      </c>
      <c r="G36" s="450">
        <f>0</f>
        <v>0</v>
      </c>
      <c r="H36" s="450">
        <f>0</f>
        <v>0</v>
      </c>
      <c r="I36" s="450">
        <f>0</f>
        <v>0</v>
      </c>
      <c r="J36" s="450">
        <f>0</f>
        <v>0</v>
      </c>
      <c r="K36" s="450">
        <v>1</v>
      </c>
      <c r="L36" s="450">
        <f>0</f>
        <v>0</v>
      </c>
      <c r="M36" s="450">
        <f>0</f>
        <v>0</v>
      </c>
      <c r="N36" s="450">
        <f>0</f>
        <v>0</v>
      </c>
      <c r="O36" s="450">
        <f>0</f>
        <v>0</v>
      </c>
      <c r="P36" s="450">
        <f>0</f>
        <v>0</v>
      </c>
      <c r="Q36" s="450">
        <f>0</f>
        <v>0</v>
      </c>
      <c r="R36" s="450">
        <f>0</f>
        <v>0</v>
      </c>
      <c r="S36" s="450">
        <f>0</f>
        <v>0</v>
      </c>
      <c r="T36" s="450">
        <f>0</f>
        <v>0</v>
      </c>
      <c r="U36" s="450">
        <f>0</f>
        <v>0</v>
      </c>
      <c r="V36" s="450">
        <f>0</f>
        <v>0</v>
      </c>
      <c r="W36" s="450">
        <f>0</f>
        <v>0</v>
      </c>
      <c r="X36" s="316" t="s">
        <v>446</v>
      </c>
      <c r="Y36" s="1586"/>
    </row>
    <row r="37" spans="1:25" s="371" customFormat="1" ht="13.5" thickBot="1" x14ac:dyDescent="0.25">
      <c r="A37" s="1592" t="s">
        <v>1061</v>
      </c>
      <c r="B37" s="1593" t="s">
        <v>1062</v>
      </c>
      <c r="C37" s="965" t="s">
        <v>801</v>
      </c>
      <c r="D37" s="446">
        <f t="shared" si="0"/>
        <v>0</v>
      </c>
      <c r="E37" s="447">
        <f>0</f>
        <v>0</v>
      </c>
      <c r="F37" s="447">
        <f>0</f>
        <v>0</v>
      </c>
      <c r="G37" s="448">
        <f>0</f>
        <v>0</v>
      </c>
      <c r="H37" s="448">
        <f>0</f>
        <v>0</v>
      </c>
      <c r="I37" s="448">
        <f>0</f>
        <v>0</v>
      </c>
      <c r="J37" s="448">
        <f>0</f>
        <v>0</v>
      </c>
      <c r="K37" s="448">
        <f>0</f>
        <v>0</v>
      </c>
      <c r="L37" s="448">
        <f>0</f>
        <v>0</v>
      </c>
      <c r="M37" s="448">
        <f>0</f>
        <v>0</v>
      </c>
      <c r="N37" s="448">
        <f>0</f>
        <v>0</v>
      </c>
      <c r="O37" s="448">
        <f>0</f>
        <v>0</v>
      </c>
      <c r="P37" s="448">
        <f>0</f>
        <v>0</v>
      </c>
      <c r="Q37" s="448">
        <f>0</f>
        <v>0</v>
      </c>
      <c r="R37" s="448">
        <f>0</f>
        <v>0</v>
      </c>
      <c r="S37" s="448">
        <f>0</f>
        <v>0</v>
      </c>
      <c r="T37" s="448">
        <f>0</f>
        <v>0</v>
      </c>
      <c r="U37" s="448">
        <f>0</f>
        <v>0</v>
      </c>
      <c r="V37" s="448">
        <f>0</f>
        <v>0</v>
      </c>
      <c r="W37" s="448">
        <f>0</f>
        <v>0</v>
      </c>
      <c r="X37" s="315" t="s">
        <v>184</v>
      </c>
      <c r="Y37" s="1583" t="s">
        <v>1063</v>
      </c>
    </row>
    <row r="38" spans="1:25" s="371" customFormat="1" ht="13.5" thickBot="1" x14ac:dyDescent="0.25">
      <c r="A38" s="1592"/>
      <c r="B38" s="1593"/>
      <c r="C38" s="965" t="s">
        <v>802</v>
      </c>
      <c r="D38" s="446">
        <f t="shared" si="0"/>
        <v>1</v>
      </c>
      <c r="E38" s="447">
        <f>0</f>
        <v>0</v>
      </c>
      <c r="F38" s="447">
        <f>0</f>
        <v>0</v>
      </c>
      <c r="G38" s="448">
        <f>0</f>
        <v>0</v>
      </c>
      <c r="H38" s="448">
        <f>0</f>
        <v>0</v>
      </c>
      <c r="I38" s="448">
        <f>0</f>
        <v>0</v>
      </c>
      <c r="J38" s="448">
        <f>0</f>
        <v>0</v>
      </c>
      <c r="K38" s="448">
        <f>0</f>
        <v>0</v>
      </c>
      <c r="L38" s="448">
        <f>0</f>
        <v>0</v>
      </c>
      <c r="M38" s="448">
        <f>0</f>
        <v>0</v>
      </c>
      <c r="N38" s="448">
        <f>0</f>
        <v>0</v>
      </c>
      <c r="O38" s="448">
        <f>0</f>
        <v>0</v>
      </c>
      <c r="P38" s="448">
        <v>1</v>
      </c>
      <c r="Q38" s="448">
        <f>0</f>
        <v>0</v>
      </c>
      <c r="R38" s="448">
        <f>0</f>
        <v>0</v>
      </c>
      <c r="S38" s="448">
        <f>0</f>
        <v>0</v>
      </c>
      <c r="T38" s="448">
        <f>0</f>
        <v>0</v>
      </c>
      <c r="U38" s="448">
        <f>0</f>
        <v>0</v>
      </c>
      <c r="V38" s="448">
        <f>0</f>
        <v>0</v>
      </c>
      <c r="W38" s="448">
        <f>0</f>
        <v>0</v>
      </c>
      <c r="X38" s="315" t="s">
        <v>446</v>
      </c>
      <c r="Y38" s="1583"/>
    </row>
    <row r="39" spans="1:25" s="370" customFormat="1" ht="13.5" thickBot="1" x14ac:dyDescent="0.25">
      <c r="A39" s="1590" t="s">
        <v>485</v>
      </c>
      <c r="B39" s="1591" t="s">
        <v>486</v>
      </c>
      <c r="C39" s="967" t="s">
        <v>801</v>
      </c>
      <c r="D39" s="441">
        <f t="shared" si="0"/>
        <v>0</v>
      </c>
      <c r="E39" s="449">
        <f>0</f>
        <v>0</v>
      </c>
      <c r="F39" s="449">
        <f>0</f>
        <v>0</v>
      </c>
      <c r="G39" s="450">
        <f>0</f>
        <v>0</v>
      </c>
      <c r="H39" s="450">
        <f>0</f>
        <v>0</v>
      </c>
      <c r="I39" s="450">
        <f>0</f>
        <v>0</v>
      </c>
      <c r="J39" s="450">
        <f>0</f>
        <v>0</v>
      </c>
      <c r="K39" s="450">
        <f>0</f>
        <v>0</v>
      </c>
      <c r="L39" s="450">
        <f>0</f>
        <v>0</v>
      </c>
      <c r="M39" s="450">
        <f>0</f>
        <v>0</v>
      </c>
      <c r="N39" s="450">
        <f>0</f>
        <v>0</v>
      </c>
      <c r="O39" s="450">
        <f>0</f>
        <v>0</v>
      </c>
      <c r="P39" s="450">
        <f>0</f>
        <v>0</v>
      </c>
      <c r="Q39" s="450">
        <f>0</f>
        <v>0</v>
      </c>
      <c r="R39" s="450">
        <f>0</f>
        <v>0</v>
      </c>
      <c r="S39" s="450">
        <f>0</f>
        <v>0</v>
      </c>
      <c r="T39" s="450">
        <f>0</f>
        <v>0</v>
      </c>
      <c r="U39" s="450">
        <f>0</f>
        <v>0</v>
      </c>
      <c r="V39" s="450">
        <f>0</f>
        <v>0</v>
      </c>
      <c r="W39" s="450">
        <f>0</f>
        <v>0</v>
      </c>
      <c r="X39" s="316" t="s">
        <v>184</v>
      </c>
      <c r="Y39" s="1586" t="s">
        <v>596</v>
      </c>
    </row>
    <row r="40" spans="1:25" s="370" customFormat="1" ht="13.5" thickBot="1" x14ac:dyDescent="0.25">
      <c r="A40" s="1590"/>
      <c r="B40" s="1591"/>
      <c r="C40" s="967" t="s">
        <v>802</v>
      </c>
      <c r="D40" s="441">
        <f t="shared" si="0"/>
        <v>31</v>
      </c>
      <c r="E40" s="449">
        <f>0</f>
        <v>0</v>
      </c>
      <c r="F40" s="449">
        <f>0</f>
        <v>0</v>
      </c>
      <c r="G40" s="450">
        <v>1</v>
      </c>
      <c r="H40" s="450">
        <v>1</v>
      </c>
      <c r="I40" s="450">
        <v>1</v>
      </c>
      <c r="J40" s="450">
        <v>5</v>
      </c>
      <c r="K40" s="450">
        <v>4</v>
      </c>
      <c r="L40" s="450">
        <v>5</v>
      </c>
      <c r="M40" s="450">
        <v>4</v>
      </c>
      <c r="N40" s="450">
        <v>3</v>
      </c>
      <c r="O40" s="450">
        <f>0</f>
        <v>0</v>
      </c>
      <c r="P40" s="450">
        <v>3</v>
      </c>
      <c r="Q40" s="450">
        <v>3</v>
      </c>
      <c r="R40" s="450">
        <v>1</v>
      </c>
      <c r="S40" s="450">
        <f>0</f>
        <v>0</v>
      </c>
      <c r="T40" s="450">
        <f>0</f>
        <v>0</v>
      </c>
      <c r="U40" s="450">
        <f>0</f>
        <v>0</v>
      </c>
      <c r="V40" s="450">
        <f>0</f>
        <v>0</v>
      </c>
      <c r="W40" s="450">
        <f>0</f>
        <v>0</v>
      </c>
      <c r="X40" s="316" t="s">
        <v>446</v>
      </c>
      <c r="Y40" s="1586"/>
    </row>
    <row r="41" spans="1:25" s="371" customFormat="1" ht="13.5" thickBot="1" x14ac:dyDescent="0.25">
      <c r="A41" s="1592" t="s">
        <v>1064</v>
      </c>
      <c r="B41" s="1593" t="s">
        <v>1065</v>
      </c>
      <c r="C41" s="965" t="s">
        <v>801</v>
      </c>
      <c r="D41" s="446">
        <f t="shared" si="0"/>
        <v>0</v>
      </c>
      <c r="E41" s="447">
        <f>0</f>
        <v>0</v>
      </c>
      <c r="F41" s="447">
        <f>0</f>
        <v>0</v>
      </c>
      <c r="G41" s="448">
        <f>0</f>
        <v>0</v>
      </c>
      <c r="H41" s="448">
        <f>0</f>
        <v>0</v>
      </c>
      <c r="I41" s="448">
        <f>0</f>
        <v>0</v>
      </c>
      <c r="J41" s="448">
        <f>0</f>
        <v>0</v>
      </c>
      <c r="K41" s="448">
        <f>0</f>
        <v>0</v>
      </c>
      <c r="L41" s="448">
        <f>0</f>
        <v>0</v>
      </c>
      <c r="M41" s="448">
        <f>0</f>
        <v>0</v>
      </c>
      <c r="N41" s="448">
        <f>0</f>
        <v>0</v>
      </c>
      <c r="O41" s="448">
        <f>0</f>
        <v>0</v>
      </c>
      <c r="P41" s="448">
        <f>0</f>
        <v>0</v>
      </c>
      <c r="Q41" s="448">
        <f>0</f>
        <v>0</v>
      </c>
      <c r="R41" s="448">
        <f>0</f>
        <v>0</v>
      </c>
      <c r="S41" s="448">
        <f>0</f>
        <v>0</v>
      </c>
      <c r="T41" s="448">
        <f>0</f>
        <v>0</v>
      </c>
      <c r="U41" s="448">
        <f>0</f>
        <v>0</v>
      </c>
      <c r="V41" s="448">
        <f>0</f>
        <v>0</v>
      </c>
      <c r="W41" s="448">
        <f>0</f>
        <v>0</v>
      </c>
      <c r="X41" s="315" t="s">
        <v>184</v>
      </c>
      <c r="Y41" s="1583" t="s">
        <v>1066</v>
      </c>
    </row>
    <row r="42" spans="1:25" s="371" customFormat="1" ht="13.5" thickBot="1" x14ac:dyDescent="0.25">
      <c r="A42" s="1592"/>
      <c r="B42" s="1593"/>
      <c r="C42" s="965" t="s">
        <v>802</v>
      </c>
      <c r="D42" s="446">
        <f t="shared" si="0"/>
        <v>3</v>
      </c>
      <c r="E42" s="447">
        <f>0</f>
        <v>0</v>
      </c>
      <c r="F42" s="447">
        <f>0</f>
        <v>0</v>
      </c>
      <c r="G42" s="448">
        <f>0</f>
        <v>0</v>
      </c>
      <c r="H42" s="448">
        <f>0</f>
        <v>0</v>
      </c>
      <c r="I42" s="448">
        <f>0</f>
        <v>0</v>
      </c>
      <c r="J42" s="448">
        <f>0</f>
        <v>0</v>
      </c>
      <c r="K42" s="448">
        <f>0</f>
        <v>0</v>
      </c>
      <c r="L42" s="448">
        <v>1</v>
      </c>
      <c r="M42" s="448">
        <f>0</f>
        <v>0</v>
      </c>
      <c r="N42" s="448">
        <v>2</v>
      </c>
      <c r="O42" s="448">
        <f>0</f>
        <v>0</v>
      </c>
      <c r="P42" s="448">
        <f>0</f>
        <v>0</v>
      </c>
      <c r="Q42" s="448">
        <f>0</f>
        <v>0</v>
      </c>
      <c r="R42" s="448">
        <f>0</f>
        <v>0</v>
      </c>
      <c r="S42" s="448">
        <f>0</f>
        <v>0</v>
      </c>
      <c r="T42" s="448">
        <f>0</f>
        <v>0</v>
      </c>
      <c r="U42" s="448">
        <f>0</f>
        <v>0</v>
      </c>
      <c r="V42" s="448">
        <f>0</f>
        <v>0</v>
      </c>
      <c r="W42" s="448">
        <f>0</f>
        <v>0</v>
      </c>
      <c r="X42" s="315" t="s">
        <v>446</v>
      </c>
      <c r="Y42" s="1583"/>
    </row>
    <row r="43" spans="1:25" s="370" customFormat="1" ht="13.5" thickBot="1" x14ac:dyDescent="0.25">
      <c r="A43" s="1590" t="s">
        <v>1067</v>
      </c>
      <c r="B43" s="1591" t="s">
        <v>1068</v>
      </c>
      <c r="C43" s="967" t="s">
        <v>801</v>
      </c>
      <c r="D43" s="441">
        <f t="shared" si="0"/>
        <v>0</v>
      </c>
      <c r="E43" s="449">
        <f>0</f>
        <v>0</v>
      </c>
      <c r="F43" s="449">
        <f>0</f>
        <v>0</v>
      </c>
      <c r="G43" s="450">
        <f>0</f>
        <v>0</v>
      </c>
      <c r="H43" s="450">
        <f>0</f>
        <v>0</v>
      </c>
      <c r="I43" s="450">
        <f>0</f>
        <v>0</v>
      </c>
      <c r="J43" s="450">
        <f>0</f>
        <v>0</v>
      </c>
      <c r="K43" s="450">
        <f>0</f>
        <v>0</v>
      </c>
      <c r="L43" s="450">
        <f>0</f>
        <v>0</v>
      </c>
      <c r="M43" s="450">
        <f>0</f>
        <v>0</v>
      </c>
      <c r="N43" s="450">
        <f>0</f>
        <v>0</v>
      </c>
      <c r="O43" s="450">
        <f>0</f>
        <v>0</v>
      </c>
      <c r="P43" s="450">
        <f>0</f>
        <v>0</v>
      </c>
      <c r="Q43" s="450">
        <f>0</f>
        <v>0</v>
      </c>
      <c r="R43" s="450">
        <f>0</f>
        <v>0</v>
      </c>
      <c r="S43" s="450">
        <f>0</f>
        <v>0</v>
      </c>
      <c r="T43" s="450">
        <f>0</f>
        <v>0</v>
      </c>
      <c r="U43" s="450">
        <f>0</f>
        <v>0</v>
      </c>
      <c r="V43" s="450">
        <f>0</f>
        <v>0</v>
      </c>
      <c r="W43" s="450">
        <f>0</f>
        <v>0</v>
      </c>
      <c r="X43" s="316" t="s">
        <v>184</v>
      </c>
      <c r="Y43" s="1586" t="s">
        <v>1069</v>
      </c>
    </row>
    <row r="44" spans="1:25" s="370" customFormat="1" ht="13.5" thickBot="1" x14ac:dyDescent="0.25">
      <c r="A44" s="1590"/>
      <c r="B44" s="1591"/>
      <c r="C44" s="967" t="s">
        <v>802</v>
      </c>
      <c r="D44" s="441">
        <f t="shared" si="0"/>
        <v>2</v>
      </c>
      <c r="E44" s="449">
        <f>0</f>
        <v>0</v>
      </c>
      <c r="F44" s="449">
        <f>0</f>
        <v>0</v>
      </c>
      <c r="G44" s="450">
        <f>0</f>
        <v>0</v>
      </c>
      <c r="H44" s="450">
        <f>0</f>
        <v>0</v>
      </c>
      <c r="I44" s="450">
        <f>0</f>
        <v>0</v>
      </c>
      <c r="J44" s="450">
        <f>0</f>
        <v>0</v>
      </c>
      <c r="K44" s="450">
        <v>1</v>
      </c>
      <c r="L44" s="450">
        <f>0</f>
        <v>0</v>
      </c>
      <c r="M44" s="450">
        <v>1</v>
      </c>
      <c r="N44" s="450">
        <f>0</f>
        <v>0</v>
      </c>
      <c r="O44" s="450">
        <f>0</f>
        <v>0</v>
      </c>
      <c r="P44" s="450">
        <f>0</f>
        <v>0</v>
      </c>
      <c r="Q44" s="450">
        <f>0</f>
        <v>0</v>
      </c>
      <c r="R44" s="450">
        <f>0</f>
        <v>0</v>
      </c>
      <c r="S44" s="450">
        <f>0</f>
        <v>0</v>
      </c>
      <c r="T44" s="450">
        <f>0</f>
        <v>0</v>
      </c>
      <c r="U44" s="450">
        <f>0</f>
        <v>0</v>
      </c>
      <c r="V44" s="450">
        <f>0</f>
        <v>0</v>
      </c>
      <c r="W44" s="450">
        <f>0</f>
        <v>0</v>
      </c>
      <c r="X44" s="316" t="s">
        <v>446</v>
      </c>
      <c r="Y44" s="1586"/>
    </row>
    <row r="45" spans="1:25" s="371" customFormat="1" ht="13.5" thickBot="1" x14ac:dyDescent="0.25">
      <c r="A45" s="1592" t="s">
        <v>487</v>
      </c>
      <c r="B45" s="1593" t="s">
        <v>488</v>
      </c>
      <c r="C45" s="965" t="s">
        <v>801</v>
      </c>
      <c r="D45" s="446">
        <f t="shared" si="0"/>
        <v>0</v>
      </c>
      <c r="E45" s="447">
        <f>0</f>
        <v>0</v>
      </c>
      <c r="F45" s="447">
        <f>0</f>
        <v>0</v>
      </c>
      <c r="G45" s="448">
        <f>0</f>
        <v>0</v>
      </c>
      <c r="H45" s="448">
        <f>0</f>
        <v>0</v>
      </c>
      <c r="I45" s="448">
        <f>0</f>
        <v>0</v>
      </c>
      <c r="J45" s="448">
        <f>0</f>
        <v>0</v>
      </c>
      <c r="K45" s="448">
        <f>0</f>
        <v>0</v>
      </c>
      <c r="L45" s="448">
        <f>0</f>
        <v>0</v>
      </c>
      <c r="M45" s="448">
        <f>0</f>
        <v>0</v>
      </c>
      <c r="N45" s="448">
        <f>0</f>
        <v>0</v>
      </c>
      <c r="O45" s="448">
        <f>0</f>
        <v>0</v>
      </c>
      <c r="P45" s="448">
        <f>0</f>
        <v>0</v>
      </c>
      <c r="Q45" s="448">
        <f>0</f>
        <v>0</v>
      </c>
      <c r="R45" s="448">
        <f>0</f>
        <v>0</v>
      </c>
      <c r="S45" s="448">
        <f>0</f>
        <v>0</v>
      </c>
      <c r="T45" s="448">
        <f>0</f>
        <v>0</v>
      </c>
      <c r="U45" s="448">
        <f>0</f>
        <v>0</v>
      </c>
      <c r="V45" s="448">
        <f>0</f>
        <v>0</v>
      </c>
      <c r="W45" s="448">
        <f>0</f>
        <v>0</v>
      </c>
      <c r="X45" s="315" t="s">
        <v>184</v>
      </c>
      <c r="Y45" s="1583" t="s">
        <v>597</v>
      </c>
    </row>
    <row r="46" spans="1:25" s="371" customFormat="1" ht="12.75" x14ac:dyDescent="0.2">
      <c r="A46" s="1594"/>
      <c r="B46" s="1595"/>
      <c r="C46" s="976" t="s">
        <v>802</v>
      </c>
      <c r="D46" s="977">
        <f t="shared" si="0"/>
        <v>2</v>
      </c>
      <c r="E46" s="451">
        <f>0</f>
        <v>0</v>
      </c>
      <c r="F46" s="451">
        <f>0</f>
        <v>0</v>
      </c>
      <c r="G46" s="452">
        <f>0</f>
        <v>0</v>
      </c>
      <c r="H46" s="452">
        <f>0</f>
        <v>0</v>
      </c>
      <c r="I46" s="452">
        <f>0</f>
        <v>0</v>
      </c>
      <c r="J46" s="452">
        <v>1</v>
      </c>
      <c r="K46" s="452">
        <f>0</f>
        <v>0</v>
      </c>
      <c r="L46" s="452">
        <f>0</f>
        <v>0</v>
      </c>
      <c r="M46" s="452">
        <v>1</v>
      </c>
      <c r="N46" s="452">
        <f>0</f>
        <v>0</v>
      </c>
      <c r="O46" s="452">
        <f>0</f>
        <v>0</v>
      </c>
      <c r="P46" s="452">
        <f>0</f>
        <v>0</v>
      </c>
      <c r="Q46" s="452">
        <f>0</f>
        <v>0</v>
      </c>
      <c r="R46" s="452">
        <f>0</f>
        <v>0</v>
      </c>
      <c r="S46" s="452">
        <f>0</f>
        <v>0</v>
      </c>
      <c r="T46" s="452">
        <f>0</f>
        <v>0</v>
      </c>
      <c r="U46" s="452">
        <f>0</f>
        <v>0</v>
      </c>
      <c r="V46" s="452">
        <f>0</f>
        <v>0</v>
      </c>
      <c r="W46" s="452">
        <f>0</f>
        <v>0</v>
      </c>
      <c r="X46" s="317" t="s">
        <v>446</v>
      </c>
      <c r="Y46" s="1589"/>
    </row>
    <row r="47" spans="1:25" s="370" customFormat="1" ht="13.5" thickBot="1" x14ac:dyDescent="0.25">
      <c r="A47" s="1574" t="s">
        <v>489</v>
      </c>
      <c r="B47" s="1576" t="s">
        <v>490</v>
      </c>
      <c r="C47" s="974" t="s">
        <v>801</v>
      </c>
      <c r="D47" s="975">
        <f t="shared" si="0"/>
        <v>11</v>
      </c>
      <c r="E47" s="453">
        <f>0</f>
        <v>0</v>
      </c>
      <c r="F47" s="453">
        <v>2</v>
      </c>
      <c r="G47" s="454">
        <v>1</v>
      </c>
      <c r="H47" s="454">
        <f>0</f>
        <v>0</v>
      </c>
      <c r="I47" s="454">
        <v>2</v>
      </c>
      <c r="J47" s="454">
        <v>1</v>
      </c>
      <c r="K47" s="454">
        <v>3</v>
      </c>
      <c r="L47" s="454">
        <v>1</v>
      </c>
      <c r="M47" s="454">
        <f>0</f>
        <v>0</v>
      </c>
      <c r="N47" s="454">
        <v>1</v>
      </c>
      <c r="O47" s="454">
        <f>0</f>
        <v>0</v>
      </c>
      <c r="P47" s="454">
        <f>0</f>
        <v>0</v>
      </c>
      <c r="Q47" s="454">
        <f>0</f>
        <v>0</v>
      </c>
      <c r="R47" s="454">
        <f>0</f>
        <v>0</v>
      </c>
      <c r="S47" s="454">
        <f>0</f>
        <v>0</v>
      </c>
      <c r="T47" s="454">
        <f>0</f>
        <v>0</v>
      </c>
      <c r="U47" s="454">
        <f>0</f>
        <v>0</v>
      </c>
      <c r="V47" s="454">
        <f>0</f>
        <v>0</v>
      </c>
      <c r="W47" s="454">
        <f>0</f>
        <v>0</v>
      </c>
      <c r="X47" s="372" t="s">
        <v>184</v>
      </c>
      <c r="Y47" s="1578" t="s">
        <v>598</v>
      </c>
    </row>
    <row r="48" spans="1:25" s="370" customFormat="1" ht="13.5" thickBot="1" x14ac:dyDescent="0.25">
      <c r="A48" s="1590"/>
      <c r="B48" s="1591"/>
      <c r="C48" s="967" t="s">
        <v>802</v>
      </c>
      <c r="D48" s="441">
        <f t="shared" si="0"/>
        <v>0</v>
      </c>
      <c r="E48" s="449">
        <f>0</f>
        <v>0</v>
      </c>
      <c r="F48" s="449">
        <f>0</f>
        <v>0</v>
      </c>
      <c r="G48" s="450">
        <f>0</f>
        <v>0</v>
      </c>
      <c r="H48" s="450">
        <f>0</f>
        <v>0</v>
      </c>
      <c r="I48" s="450">
        <f>0</f>
        <v>0</v>
      </c>
      <c r="J48" s="450">
        <f>0</f>
        <v>0</v>
      </c>
      <c r="K48" s="450">
        <f>0</f>
        <v>0</v>
      </c>
      <c r="L48" s="450">
        <f>0</f>
        <v>0</v>
      </c>
      <c r="M48" s="450">
        <f>0</f>
        <v>0</v>
      </c>
      <c r="N48" s="450">
        <f>0</f>
        <v>0</v>
      </c>
      <c r="O48" s="450">
        <f>0</f>
        <v>0</v>
      </c>
      <c r="P48" s="450">
        <f>0</f>
        <v>0</v>
      </c>
      <c r="Q48" s="450">
        <f>0</f>
        <v>0</v>
      </c>
      <c r="R48" s="450">
        <f>0</f>
        <v>0</v>
      </c>
      <c r="S48" s="450">
        <f>0</f>
        <v>0</v>
      </c>
      <c r="T48" s="450">
        <f>0</f>
        <v>0</v>
      </c>
      <c r="U48" s="450">
        <f>0</f>
        <v>0</v>
      </c>
      <c r="V48" s="450">
        <f>0</f>
        <v>0</v>
      </c>
      <c r="W48" s="450">
        <f>0</f>
        <v>0</v>
      </c>
      <c r="X48" s="316"/>
      <c r="Y48" s="1586"/>
    </row>
    <row r="49" spans="1:25" s="371" customFormat="1" ht="13.5" thickBot="1" x14ac:dyDescent="0.25">
      <c r="A49" s="1592" t="s">
        <v>491</v>
      </c>
      <c r="B49" s="1593" t="s">
        <v>492</v>
      </c>
      <c r="C49" s="965" t="s">
        <v>801</v>
      </c>
      <c r="D49" s="446">
        <f t="shared" si="0"/>
        <v>2</v>
      </c>
      <c r="E49" s="447">
        <f>0</f>
        <v>0</v>
      </c>
      <c r="F49" s="447">
        <f>0</f>
        <v>0</v>
      </c>
      <c r="G49" s="448">
        <f>0</f>
        <v>0</v>
      </c>
      <c r="H49" s="448">
        <v>1</v>
      </c>
      <c r="I49" s="448">
        <v>1</v>
      </c>
      <c r="J49" s="448">
        <f>0</f>
        <v>0</v>
      </c>
      <c r="K49" s="448">
        <f>0</f>
        <v>0</v>
      </c>
      <c r="L49" s="448">
        <f>0</f>
        <v>0</v>
      </c>
      <c r="M49" s="448">
        <f>0</f>
        <v>0</v>
      </c>
      <c r="N49" s="448">
        <f>0</f>
        <v>0</v>
      </c>
      <c r="O49" s="448">
        <f>0</f>
        <v>0</v>
      </c>
      <c r="P49" s="448">
        <f>0</f>
        <v>0</v>
      </c>
      <c r="Q49" s="448">
        <f>0</f>
        <v>0</v>
      </c>
      <c r="R49" s="448">
        <f>0</f>
        <v>0</v>
      </c>
      <c r="S49" s="448">
        <f>0</f>
        <v>0</v>
      </c>
      <c r="T49" s="448">
        <f>0</f>
        <v>0</v>
      </c>
      <c r="U49" s="448">
        <f>0</f>
        <v>0</v>
      </c>
      <c r="V49" s="448">
        <f>0</f>
        <v>0</v>
      </c>
      <c r="W49" s="448">
        <f>0</f>
        <v>0</v>
      </c>
      <c r="X49" s="315" t="s">
        <v>184</v>
      </c>
      <c r="Y49" s="1583" t="s">
        <v>599</v>
      </c>
    </row>
    <row r="50" spans="1:25" s="371" customFormat="1" ht="13.5" thickBot="1" x14ac:dyDescent="0.25">
      <c r="A50" s="1592"/>
      <c r="B50" s="1593"/>
      <c r="C50" s="965" t="s">
        <v>802</v>
      </c>
      <c r="D50" s="446">
        <f t="shared" si="0"/>
        <v>0</v>
      </c>
      <c r="E50" s="447">
        <f>0</f>
        <v>0</v>
      </c>
      <c r="F50" s="447">
        <f>0</f>
        <v>0</v>
      </c>
      <c r="G50" s="448">
        <f>0</f>
        <v>0</v>
      </c>
      <c r="H50" s="448">
        <f>0</f>
        <v>0</v>
      </c>
      <c r="I50" s="448">
        <f>0</f>
        <v>0</v>
      </c>
      <c r="J50" s="448">
        <f>0</f>
        <v>0</v>
      </c>
      <c r="K50" s="448">
        <f>0</f>
        <v>0</v>
      </c>
      <c r="L50" s="448">
        <f>0</f>
        <v>0</v>
      </c>
      <c r="M50" s="448">
        <f>0</f>
        <v>0</v>
      </c>
      <c r="N50" s="448">
        <f>0</f>
        <v>0</v>
      </c>
      <c r="O50" s="448">
        <f>0</f>
        <v>0</v>
      </c>
      <c r="P50" s="448">
        <f>0</f>
        <v>0</v>
      </c>
      <c r="Q50" s="448">
        <f>0</f>
        <v>0</v>
      </c>
      <c r="R50" s="448">
        <f>0</f>
        <v>0</v>
      </c>
      <c r="S50" s="448">
        <f>0</f>
        <v>0</v>
      </c>
      <c r="T50" s="448">
        <f>0</f>
        <v>0</v>
      </c>
      <c r="U50" s="448">
        <f>0</f>
        <v>0</v>
      </c>
      <c r="V50" s="448">
        <f>0</f>
        <v>0</v>
      </c>
      <c r="W50" s="448">
        <f>0</f>
        <v>0</v>
      </c>
      <c r="X50" s="315" t="s">
        <v>446</v>
      </c>
      <c r="Y50" s="1583"/>
    </row>
    <row r="51" spans="1:25" s="370" customFormat="1" ht="25.5" customHeight="1" thickBot="1" x14ac:dyDescent="0.25">
      <c r="A51" s="1590" t="s">
        <v>493</v>
      </c>
      <c r="B51" s="1591" t="s">
        <v>494</v>
      </c>
      <c r="C51" s="967" t="s">
        <v>801</v>
      </c>
      <c r="D51" s="971">
        <f t="shared" si="0"/>
        <v>6</v>
      </c>
      <c r="E51" s="449">
        <f>0</f>
        <v>0</v>
      </c>
      <c r="F51" s="449">
        <f>0</f>
        <v>0</v>
      </c>
      <c r="G51" s="450">
        <v>1</v>
      </c>
      <c r="H51" s="450">
        <f>0</f>
        <v>0</v>
      </c>
      <c r="I51" s="450">
        <f>0</f>
        <v>0</v>
      </c>
      <c r="J51" s="450">
        <v>1</v>
      </c>
      <c r="K51" s="450">
        <f>0</f>
        <v>0</v>
      </c>
      <c r="L51" s="450">
        <f>0</f>
        <v>0</v>
      </c>
      <c r="M51" s="450">
        <f>0</f>
        <v>0</v>
      </c>
      <c r="N51" s="450">
        <v>1</v>
      </c>
      <c r="O51" s="450">
        <f>0</f>
        <v>0</v>
      </c>
      <c r="P51" s="450">
        <f>0</f>
        <v>0</v>
      </c>
      <c r="Q51" s="450">
        <f>0</f>
        <v>0</v>
      </c>
      <c r="R51" s="450">
        <f>0</f>
        <v>0</v>
      </c>
      <c r="S51" s="450">
        <v>1</v>
      </c>
      <c r="T51" s="450">
        <v>1</v>
      </c>
      <c r="U51" s="450">
        <f>0</f>
        <v>0</v>
      </c>
      <c r="V51" s="450">
        <f>0</f>
        <v>0</v>
      </c>
      <c r="W51" s="450">
        <v>1</v>
      </c>
      <c r="X51" s="316" t="s">
        <v>184</v>
      </c>
      <c r="Y51" s="1586" t="s">
        <v>600</v>
      </c>
    </row>
    <row r="52" spans="1:25" s="370" customFormat="1" ht="25.5" customHeight="1" thickBot="1" x14ac:dyDescent="0.25">
      <c r="A52" s="1590"/>
      <c r="B52" s="1591"/>
      <c r="C52" s="967" t="s">
        <v>802</v>
      </c>
      <c r="D52" s="971">
        <f t="shared" si="0"/>
        <v>1</v>
      </c>
      <c r="E52" s="449">
        <f>0</f>
        <v>0</v>
      </c>
      <c r="F52" s="449">
        <f>0</f>
        <v>0</v>
      </c>
      <c r="G52" s="450">
        <f>0</f>
        <v>0</v>
      </c>
      <c r="H52" s="450">
        <f>0</f>
        <v>0</v>
      </c>
      <c r="I52" s="450">
        <f>0</f>
        <v>0</v>
      </c>
      <c r="J52" s="450">
        <f>0</f>
        <v>0</v>
      </c>
      <c r="K52" s="450">
        <f>0</f>
        <v>0</v>
      </c>
      <c r="L52" s="450">
        <f>0</f>
        <v>0</v>
      </c>
      <c r="M52" s="450">
        <f>0</f>
        <v>0</v>
      </c>
      <c r="N52" s="450">
        <f>0</f>
        <v>0</v>
      </c>
      <c r="O52" s="450">
        <f>0</f>
        <v>0</v>
      </c>
      <c r="P52" s="450">
        <f>0</f>
        <v>0</v>
      </c>
      <c r="Q52" s="450">
        <f>0</f>
        <v>0</v>
      </c>
      <c r="R52" s="450">
        <v>1</v>
      </c>
      <c r="S52" s="450">
        <f>0</f>
        <v>0</v>
      </c>
      <c r="T52" s="450">
        <f>0</f>
        <v>0</v>
      </c>
      <c r="U52" s="450">
        <f>0</f>
        <v>0</v>
      </c>
      <c r="V52" s="450">
        <f>0</f>
        <v>0</v>
      </c>
      <c r="W52" s="450">
        <f>0</f>
        <v>0</v>
      </c>
      <c r="X52" s="316" t="s">
        <v>446</v>
      </c>
      <c r="Y52" s="1586"/>
    </row>
    <row r="53" spans="1:25" s="371" customFormat="1" ht="13.5" thickBot="1" x14ac:dyDescent="0.25">
      <c r="A53" s="1592" t="s">
        <v>495</v>
      </c>
      <c r="B53" s="1593" t="s">
        <v>496</v>
      </c>
      <c r="C53" s="965" t="s">
        <v>801</v>
      </c>
      <c r="D53" s="446">
        <f t="shared" si="0"/>
        <v>2</v>
      </c>
      <c r="E53" s="447">
        <f>0</f>
        <v>0</v>
      </c>
      <c r="F53" s="447">
        <f>0</f>
        <v>0</v>
      </c>
      <c r="G53" s="448">
        <f>0</f>
        <v>0</v>
      </c>
      <c r="H53" s="448">
        <f>0</f>
        <v>0</v>
      </c>
      <c r="I53" s="448">
        <f>0</f>
        <v>0</v>
      </c>
      <c r="J53" s="448">
        <f>0</f>
        <v>0</v>
      </c>
      <c r="K53" s="448">
        <f>0</f>
        <v>0</v>
      </c>
      <c r="L53" s="448">
        <f>0</f>
        <v>0</v>
      </c>
      <c r="M53" s="448">
        <f>0</f>
        <v>0</v>
      </c>
      <c r="N53" s="448">
        <f>0</f>
        <v>0</v>
      </c>
      <c r="O53" s="448">
        <f>0</f>
        <v>0</v>
      </c>
      <c r="P53" s="448">
        <v>1</v>
      </c>
      <c r="Q53" s="448">
        <f>0</f>
        <v>0</v>
      </c>
      <c r="R53" s="448">
        <f>0</f>
        <v>0</v>
      </c>
      <c r="S53" s="448">
        <v>1</v>
      </c>
      <c r="T53" s="448">
        <f>0</f>
        <v>0</v>
      </c>
      <c r="U53" s="448">
        <f>0</f>
        <v>0</v>
      </c>
      <c r="V53" s="448">
        <f>0</f>
        <v>0</v>
      </c>
      <c r="W53" s="448">
        <f>0</f>
        <v>0</v>
      </c>
      <c r="X53" s="315" t="s">
        <v>184</v>
      </c>
      <c r="Y53" s="1583" t="s">
        <v>621</v>
      </c>
    </row>
    <row r="54" spans="1:25" s="371" customFormat="1" ht="13.5" thickBot="1" x14ac:dyDescent="0.25">
      <c r="A54" s="1592"/>
      <c r="B54" s="1593"/>
      <c r="C54" s="965" t="s">
        <v>802</v>
      </c>
      <c r="D54" s="446">
        <f t="shared" si="0"/>
        <v>2</v>
      </c>
      <c r="E54" s="447">
        <f>0</f>
        <v>0</v>
      </c>
      <c r="F54" s="447">
        <f>0</f>
        <v>0</v>
      </c>
      <c r="G54" s="448">
        <f>0</f>
        <v>0</v>
      </c>
      <c r="H54" s="448">
        <f>0</f>
        <v>0</v>
      </c>
      <c r="I54" s="448">
        <f>0</f>
        <v>0</v>
      </c>
      <c r="J54" s="448">
        <f>0</f>
        <v>0</v>
      </c>
      <c r="K54" s="448">
        <f>0</f>
        <v>0</v>
      </c>
      <c r="L54" s="448">
        <v>1</v>
      </c>
      <c r="M54" s="448">
        <v>1</v>
      </c>
      <c r="N54" s="448">
        <f>0</f>
        <v>0</v>
      </c>
      <c r="O54" s="448">
        <f>0</f>
        <v>0</v>
      </c>
      <c r="P54" s="448">
        <f>0</f>
        <v>0</v>
      </c>
      <c r="Q54" s="448">
        <f>0</f>
        <v>0</v>
      </c>
      <c r="R54" s="448">
        <f>0</f>
        <v>0</v>
      </c>
      <c r="S54" s="448">
        <f>0</f>
        <v>0</v>
      </c>
      <c r="T54" s="448">
        <f>0</f>
        <v>0</v>
      </c>
      <c r="U54" s="448">
        <f>0</f>
        <v>0</v>
      </c>
      <c r="V54" s="448">
        <f>0</f>
        <v>0</v>
      </c>
      <c r="W54" s="448">
        <f>0</f>
        <v>0</v>
      </c>
      <c r="X54" s="315" t="s">
        <v>446</v>
      </c>
      <c r="Y54" s="1583"/>
    </row>
    <row r="55" spans="1:25" s="370" customFormat="1" ht="13.5" thickBot="1" x14ac:dyDescent="0.25">
      <c r="A55" s="1590" t="s">
        <v>691</v>
      </c>
      <c r="B55" s="1591" t="s">
        <v>692</v>
      </c>
      <c r="C55" s="967" t="s">
        <v>801</v>
      </c>
      <c r="D55" s="971">
        <f t="shared" si="0"/>
        <v>2</v>
      </c>
      <c r="E55" s="449">
        <f>0</f>
        <v>0</v>
      </c>
      <c r="F55" s="449">
        <f>0</f>
        <v>0</v>
      </c>
      <c r="G55" s="450">
        <f>0</f>
        <v>0</v>
      </c>
      <c r="H55" s="450">
        <f>0</f>
        <v>0</v>
      </c>
      <c r="I55" s="450">
        <f>0</f>
        <v>0</v>
      </c>
      <c r="J55" s="450">
        <f>0</f>
        <v>0</v>
      </c>
      <c r="K55" s="450">
        <f>0</f>
        <v>0</v>
      </c>
      <c r="L55" s="450">
        <f>0</f>
        <v>0</v>
      </c>
      <c r="M55" s="450">
        <v>1</v>
      </c>
      <c r="N55" s="450">
        <v>1</v>
      </c>
      <c r="O55" s="450">
        <f>0</f>
        <v>0</v>
      </c>
      <c r="P55" s="450">
        <f>0</f>
        <v>0</v>
      </c>
      <c r="Q55" s="450">
        <f>0</f>
        <v>0</v>
      </c>
      <c r="R55" s="450">
        <f>0</f>
        <v>0</v>
      </c>
      <c r="S55" s="450">
        <f>0</f>
        <v>0</v>
      </c>
      <c r="T55" s="450">
        <f>0</f>
        <v>0</v>
      </c>
      <c r="U55" s="450">
        <f>0</f>
        <v>0</v>
      </c>
      <c r="V55" s="450">
        <f>0</f>
        <v>0</v>
      </c>
      <c r="W55" s="450">
        <f>0</f>
        <v>0</v>
      </c>
      <c r="X55" s="316" t="s">
        <v>184</v>
      </c>
      <c r="Y55" s="1586" t="s">
        <v>685</v>
      </c>
    </row>
    <row r="56" spans="1:25" s="370" customFormat="1" ht="13.5" thickBot="1" x14ac:dyDescent="0.25">
      <c r="A56" s="1590"/>
      <c r="B56" s="1591"/>
      <c r="C56" s="967" t="s">
        <v>802</v>
      </c>
      <c r="D56" s="971">
        <f t="shared" si="0"/>
        <v>1</v>
      </c>
      <c r="E56" s="449">
        <f>0</f>
        <v>0</v>
      </c>
      <c r="F56" s="449">
        <f>0</f>
        <v>0</v>
      </c>
      <c r="G56" s="450">
        <f>0</f>
        <v>0</v>
      </c>
      <c r="H56" s="450">
        <f>0</f>
        <v>0</v>
      </c>
      <c r="I56" s="450">
        <f>0</f>
        <v>0</v>
      </c>
      <c r="J56" s="450">
        <f>0</f>
        <v>0</v>
      </c>
      <c r="K56" s="450">
        <v>1</v>
      </c>
      <c r="L56" s="450">
        <f>0</f>
        <v>0</v>
      </c>
      <c r="M56" s="450">
        <f>0</f>
        <v>0</v>
      </c>
      <c r="N56" s="450">
        <f>0</f>
        <v>0</v>
      </c>
      <c r="O56" s="450">
        <f>0</f>
        <v>0</v>
      </c>
      <c r="P56" s="450">
        <f>0</f>
        <v>0</v>
      </c>
      <c r="Q56" s="450">
        <f>0</f>
        <v>0</v>
      </c>
      <c r="R56" s="450">
        <f>0</f>
        <v>0</v>
      </c>
      <c r="S56" s="450">
        <f>0</f>
        <v>0</v>
      </c>
      <c r="T56" s="450">
        <f>0</f>
        <v>0</v>
      </c>
      <c r="U56" s="450">
        <f>0</f>
        <v>0</v>
      </c>
      <c r="V56" s="450">
        <f>0</f>
        <v>0</v>
      </c>
      <c r="W56" s="450">
        <f>0</f>
        <v>0</v>
      </c>
      <c r="X56" s="316" t="s">
        <v>446</v>
      </c>
      <c r="Y56" s="1586"/>
    </row>
    <row r="57" spans="1:25" s="371" customFormat="1" ht="13.5" thickBot="1" x14ac:dyDescent="0.25">
      <c r="A57" s="1592" t="s">
        <v>497</v>
      </c>
      <c r="B57" s="1593" t="s">
        <v>498</v>
      </c>
      <c r="C57" s="965" t="s">
        <v>801</v>
      </c>
      <c r="D57" s="446">
        <f t="shared" si="0"/>
        <v>18</v>
      </c>
      <c r="E57" s="447">
        <f>0</f>
        <v>0</v>
      </c>
      <c r="F57" s="447">
        <v>2</v>
      </c>
      <c r="G57" s="448">
        <f>0</f>
        <v>0</v>
      </c>
      <c r="H57" s="448">
        <f>0</f>
        <v>0</v>
      </c>
      <c r="I57" s="448">
        <v>1</v>
      </c>
      <c r="J57" s="448">
        <v>1</v>
      </c>
      <c r="K57" s="448">
        <v>1</v>
      </c>
      <c r="L57" s="448">
        <v>1</v>
      </c>
      <c r="M57" s="448">
        <v>1</v>
      </c>
      <c r="N57" s="448">
        <f>0</f>
        <v>0</v>
      </c>
      <c r="O57" s="448">
        <v>3</v>
      </c>
      <c r="P57" s="448">
        <v>1</v>
      </c>
      <c r="Q57" s="448">
        <v>3</v>
      </c>
      <c r="R57" s="448">
        <v>3</v>
      </c>
      <c r="S57" s="448">
        <f>0</f>
        <v>0</v>
      </c>
      <c r="T57" s="448">
        <v>1</v>
      </c>
      <c r="U57" s="448">
        <f>0</f>
        <v>0</v>
      </c>
      <c r="V57" s="448">
        <f>0</f>
        <v>0</v>
      </c>
      <c r="W57" s="448">
        <f>0</f>
        <v>0</v>
      </c>
      <c r="X57" s="315" t="s">
        <v>184</v>
      </c>
      <c r="Y57" s="1583" t="s">
        <v>601</v>
      </c>
    </row>
    <row r="58" spans="1:25" s="371" customFormat="1" ht="13.5" thickBot="1" x14ac:dyDescent="0.25">
      <c r="A58" s="1592"/>
      <c r="B58" s="1593"/>
      <c r="C58" s="965" t="s">
        <v>802</v>
      </c>
      <c r="D58" s="446">
        <f t="shared" si="0"/>
        <v>5</v>
      </c>
      <c r="E58" s="447">
        <f>0</f>
        <v>0</v>
      </c>
      <c r="F58" s="447">
        <f>0</f>
        <v>0</v>
      </c>
      <c r="G58" s="448">
        <f>0</f>
        <v>0</v>
      </c>
      <c r="H58" s="448">
        <f>0</f>
        <v>0</v>
      </c>
      <c r="I58" s="448">
        <f>0</f>
        <v>0</v>
      </c>
      <c r="J58" s="448">
        <v>2</v>
      </c>
      <c r="K58" s="448">
        <f>0</f>
        <v>0</v>
      </c>
      <c r="L58" s="448">
        <v>1</v>
      </c>
      <c r="M58" s="448">
        <f>0</f>
        <v>0</v>
      </c>
      <c r="N58" s="448">
        <f>0</f>
        <v>0</v>
      </c>
      <c r="O58" s="448">
        <f>0</f>
        <v>0</v>
      </c>
      <c r="P58" s="448">
        <v>1</v>
      </c>
      <c r="Q58" s="448">
        <f>0</f>
        <v>0</v>
      </c>
      <c r="R58" s="448">
        <f>0</f>
        <v>0</v>
      </c>
      <c r="S58" s="448">
        <f>0</f>
        <v>0</v>
      </c>
      <c r="T58" s="448">
        <f>0</f>
        <v>0</v>
      </c>
      <c r="U58" s="448">
        <v>1</v>
      </c>
      <c r="V58" s="448">
        <f>0</f>
        <v>0</v>
      </c>
      <c r="W58" s="448">
        <f>0</f>
        <v>0</v>
      </c>
      <c r="X58" s="315" t="s">
        <v>446</v>
      </c>
      <c r="Y58" s="1583"/>
    </row>
    <row r="59" spans="1:25" s="370" customFormat="1" ht="37.5" customHeight="1" thickBot="1" x14ac:dyDescent="0.25">
      <c r="A59" s="1590" t="s">
        <v>499</v>
      </c>
      <c r="B59" s="1591" t="s">
        <v>500</v>
      </c>
      <c r="C59" s="967" t="s">
        <v>801</v>
      </c>
      <c r="D59" s="971">
        <f t="shared" si="0"/>
        <v>15</v>
      </c>
      <c r="E59" s="449">
        <f>0</f>
        <v>0</v>
      </c>
      <c r="F59" s="449">
        <v>2</v>
      </c>
      <c r="G59" s="450">
        <v>3</v>
      </c>
      <c r="H59" s="450">
        <v>1</v>
      </c>
      <c r="I59" s="450">
        <v>1</v>
      </c>
      <c r="J59" s="450">
        <v>2</v>
      </c>
      <c r="K59" s="450">
        <v>1</v>
      </c>
      <c r="L59" s="450">
        <v>2</v>
      </c>
      <c r="M59" s="450">
        <v>1</v>
      </c>
      <c r="N59" s="450">
        <v>1</v>
      </c>
      <c r="O59" s="450">
        <v>1</v>
      </c>
      <c r="P59" s="450">
        <f>0</f>
        <v>0</v>
      </c>
      <c r="Q59" s="450">
        <f>0</f>
        <v>0</v>
      </c>
      <c r="R59" s="450">
        <f>0</f>
        <v>0</v>
      </c>
      <c r="S59" s="450">
        <f>0</f>
        <v>0</v>
      </c>
      <c r="T59" s="450">
        <f>0</f>
        <v>0</v>
      </c>
      <c r="U59" s="450">
        <f>0</f>
        <v>0</v>
      </c>
      <c r="V59" s="450">
        <f>0</f>
        <v>0</v>
      </c>
      <c r="W59" s="450">
        <f>0</f>
        <v>0</v>
      </c>
      <c r="X59" s="316" t="s">
        <v>184</v>
      </c>
      <c r="Y59" s="1586" t="s">
        <v>602</v>
      </c>
    </row>
    <row r="60" spans="1:25" s="370" customFormat="1" ht="37.5" customHeight="1" thickBot="1" x14ac:dyDescent="0.25">
      <c r="A60" s="1590"/>
      <c r="B60" s="1591"/>
      <c r="C60" s="967" t="s">
        <v>802</v>
      </c>
      <c r="D60" s="971">
        <f t="shared" si="0"/>
        <v>10</v>
      </c>
      <c r="E60" s="449">
        <f>0</f>
        <v>0</v>
      </c>
      <c r="F60" s="449">
        <f>0</f>
        <v>0</v>
      </c>
      <c r="G60" s="450">
        <v>1</v>
      </c>
      <c r="H60" s="450">
        <f>0</f>
        <v>0</v>
      </c>
      <c r="I60" s="450">
        <f>0</f>
        <v>0</v>
      </c>
      <c r="J60" s="450">
        <v>1</v>
      </c>
      <c r="K60" s="450">
        <f>0</f>
        <v>0</v>
      </c>
      <c r="L60" s="450">
        <v>1</v>
      </c>
      <c r="M60" s="450">
        <v>2</v>
      </c>
      <c r="N60" s="450">
        <f>0</f>
        <v>0</v>
      </c>
      <c r="O60" s="450">
        <v>1</v>
      </c>
      <c r="P60" s="450">
        <v>1</v>
      </c>
      <c r="Q60" s="450">
        <f>0</f>
        <v>0</v>
      </c>
      <c r="R60" s="450">
        <f>0</f>
        <v>0</v>
      </c>
      <c r="S60" s="450">
        <f>0</f>
        <v>0</v>
      </c>
      <c r="T60" s="450">
        <f>0</f>
        <v>0</v>
      </c>
      <c r="U60" s="450">
        <v>1</v>
      </c>
      <c r="V60" s="450">
        <v>1</v>
      </c>
      <c r="W60" s="450">
        <v>1</v>
      </c>
      <c r="X60" s="316" t="s">
        <v>446</v>
      </c>
      <c r="Y60" s="1586"/>
    </row>
    <row r="61" spans="1:25" s="371" customFormat="1" ht="13.5" thickBot="1" x14ac:dyDescent="0.25">
      <c r="A61" s="1592" t="s">
        <v>501</v>
      </c>
      <c r="B61" s="1593" t="s">
        <v>502</v>
      </c>
      <c r="C61" s="965" t="s">
        <v>801</v>
      </c>
      <c r="D61" s="446">
        <f t="shared" si="0"/>
        <v>4</v>
      </c>
      <c r="E61" s="447">
        <f>0</f>
        <v>0</v>
      </c>
      <c r="F61" s="447">
        <f>0</f>
        <v>0</v>
      </c>
      <c r="G61" s="448">
        <f>0</f>
        <v>0</v>
      </c>
      <c r="H61" s="448">
        <f>0</f>
        <v>0</v>
      </c>
      <c r="I61" s="448">
        <f>0</f>
        <v>0</v>
      </c>
      <c r="J61" s="448">
        <f>0</f>
        <v>0</v>
      </c>
      <c r="K61" s="448">
        <f>0</f>
        <v>0</v>
      </c>
      <c r="L61" s="448">
        <f>0</f>
        <v>0</v>
      </c>
      <c r="M61" s="448">
        <f>0</f>
        <v>0</v>
      </c>
      <c r="N61" s="448">
        <f>0</f>
        <v>0</v>
      </c>
      <c r="O61" s="448">
        <f>0</f>
        <v>0</v>
      </c>
      <c r="P61" s="448">
        <v>1</v>
      </c>
      <c r="Q61" s="448">
        <v>1</v>
      </c>
      <c r="R61" s="448">
        <v>1</v>
      </c>
      <c r="S61" s="448">
        <f>0</f>
        <v>0</v>
      </c>
      <c r="T61" s="448">
        <f>0</f>
        <v>0</v>
      </c>
      <c r="U61" s="448">
        <f>0</f>
        <v>0</v>
      </c>
      <c r="V61" s="448">
        <f>0</f>
        <v>0</v>
      </c>
      <c r="W61" s="448">
        <v>1</v>
      </c>
      <c r="X61" s="315" t="s">
        <v>184</v>
      </c>
      <c r="Y61" s="1583" t="s">
        <v>603</v>
      </c>
    </row>
    <row r="62" spans="1:25" s="371" customFormat="1" ht="13.5" thickBot="1" x14ac:dyDescent="0.25">
      <c r="A62" s="1592"/>
      <c r="B62" s="1593"/>
      <c r="C62" s="965" t="s">
        <v>802</v>
      </c>
      <c r="D62" s="446">
        <f t="shared" si="0"/>
        <v>1</v>
      </c>
      <c r="E62" s="447">
        <f>0</f>
        <v>0</v>
      </c>
      <c r="F62" s="447">
        <f>0</f>
        <v>0</v>
      </c>
      <c r="G62" s="448">
        <f>0</f>
        <v>0</v>
      </c>
      <c r="H62" s="448">
        <f>0</f>
        <v>0</v>
      </c>
      <c r="I62" s="448">
        <f>0</f>
        <v>0</v>
      </c>
      <c r="J62" s="448">
        <f>0</f>
        <v>0</v>
      </c>
      <c r="K62" s="448">
        <f>0</f>
        <v>0</v>
      </c>
      <c r="L62" s="448">
        <v>1</v>
      </c>
      <c r="M62" s="448">
        <f>0</f>
        <v>0</v>
      </c>
      <c r="N62" s="448">
        <f>0</f>
        <v>0</v>
      </c>
      <c r="O62" s="448">
        <f>0</f>
        <v>0</v>
      </c>
      <c r="P62" s="448">
        <f>0</f>
        <v>0</v>
      </c>
      <c r="Q62" s="448">
        <f>0</f>
        <v>0</v>
      </c>
      <c r="R62" s="448">
        <f>0</f>
        <v>0</v>
      </c>
      <c r="S62" s="448">
        <f>0</f>
        <v>0</v>
      </c>
      <c r="T62" s="448">
        <f>0</f>
        <v>0</v>
      </c>
      <c r="U62" s="448">
        <f>0</f>
        <v>0</v>
      </c>
      <c r="V62" s="448">
        <f>0</f>
        <v>0</v>
      </c>
      <c r="W62" s="448">
        <f>0</f>
        <v>0</v>
      </c>
      <c r="X62" s="315" t="s">
        <v>446</v>
      </c>
      <c r="Y62" s="1583"/>
    </row>
    <row r="63" spans="1:25" s="370" customFormat="1" ht="13.5" thickBot="1" x14ac:dyDescent="0.25">
      <c r="A63" s="1590" t="s">
        <v>504</v>
      </c>
      <c r="B63" s="1591" t="s">
        <v>505</v>
      </c>
      <c r="C63" s="967" t="s">
        <v>801</v>
      </c>
      <c r="D63" s="971">
        <f t="shared" si="0"/>
        <v>36</v>
      </c>
      <c r="E63" s="449">
        <f>0</f>
        <v>0</v>
      </c>
      <c r="F63" s="449">
        <v>1</v>
      </c>
      <c r="G63" s="450">
        <v>2</v>
      </c>
      <c r="H63" s="450">
        <v>3</v>
      </c>
      <c r="I63" s="450">
        <v>4</v>
      </c>
      <c r="J63" s="450">
        <v>8</v>
      </c>
      <c r="K63" s="450">
        <v>4</v>
      </c>
      <c r="L63" s="450">
        <v>3</v>
      </c>
      <c r="M63" s="450">
        <v>4</v>
      </c>
      <c r="N63" s="450">
        <v>3</v>
      </c>
      <c r="O63" s="450">
        <v>1</v>
      </c>
      <c r="P63" s="450">
        <v>1</v>
      </c>
      <c r="Q63" s="450">
        <v>2</v>
      </c>
      <c r="R63" s="450">
        <f>0</f>
        <v>0</v>
      </c>
      <c r="S63" s="450">
        <f>0</f>
        <v>0</v>
      </c>
      <c r="T63" s="450">
        <f>0</f>
        <v>0</v>
      </c>
      <c r="U63" s="450">
        <f>0</f>
        <v>0</v>
      </c>
      <c r="V63" s="450">
        <f>0</f>
        <v>0</v>
      </c>
      <c r="W63" s="450">
        <f>0</f>
        <v>0</v>
      </c>
      <c r="X63" s="316" t="s">
        <v>184</v>
      </c>
      <c r="Y63" s="1586" t="s">
        <v>604</v>
      </c>
    </row>
    <row r="64" spans="1:25" s="370" customFormat="1" ht="13.5" thickBot="1" x14ac:dyDescent="0.25">
      <c r="A64" s="1590"/>
      <c r="B64" s="1591"/>
      <c r="C64" s="967" t="s">
        <v>802</v>
      </c>
      <c r="D64" s="971">
        <f t="shared" si="0"/>
        <v>21</v>
      </c>
      <c r="E64" s="449">
        <f>0</f>
        <v>0</v>
      </c>
      <c r="F64" s="449">
        <v>5</v>
      </c>
      <c r="G64" s="450">
        <v>2</v>
      </c>
      <c r="H64" s="450">
        <v>1</v>
      </c>
      <c r="I64" s="450">
        <v>5</v>
      </c>
      <c r="J64" s="450">
        <v>3</v>
      </c>
      <c r="K64" s="450">
        <v>1</v>
      </c>
      <c r="L64" s="450">
        <v>1</v>
      </c>
      <c r="M64" s="450">
        <v>1</v>
      </c>
      <c r="N64" s="450">
        <v>1</v>
      </c>
      <c r="O64" s="450">
        <f>0</f>
        <v>0</v>
      </c>
      <c r="P64" s="450">
        <f>0</f>
        <v>0</v>
      </c>
      <c r="Q64" s="450">
        <v>1</v>
      </c>
      <c r="R64" s="450">
        <f>0</f>
        <v>0</v>
      </c>
      <c r="S64" s="450">
        <f>0</f>
        <v>0</v>
      </c>
      <c r="T64" s="450">
        <f>0</f>
        <v>0</v>
      </c>
      <c r="U64" s="450">
        <f>0</f>
        <v>0</v>
      </c>
      <c r="V64" s="450">
        <f>0</f>
        <v>0</v>
      </c>
      <c r="W64" s="450">
        <f>0</f>
        <v>0</v>
      </c>
      <c r="X64" s="316" t="s">
        <v>446</v>
      </c>
      <c r="Y64" s="1586"/>
    </row>
    <row r="65" spans="1:25" s="371" customFormat="1" ht="13.5" thickBot="1" x14ac:dyDescent="0.25">
      <c r="A65" s="1592" t="s">
        <v>693</v>
      </c>
      <c r="B65" s="1593" t="s">
        <v>506</v>
      </c>
      <c r="C65" s="965" t="s">
        <v>801</v>
      </c>
      <c r="D65" s="446">
        <f t="shared" si="0"/>
        <v>1</v>
      </c>
      <c r="E65" s="447">
        <f>0</f>
        <v>0</v>
      </c>
      <c r="F65" s="447">
        <f>0</f>
        <v>0</v>
      </c>
      <c r="G65" s="448">
        <f>0</f>
        <v>0</v>
      </c>
      <c r="H65" s="448">
        <f>0</f>
        <v>0</v>
      </c>
      <c r="I65" s="448">
        <f>0</f>
        <v>0</v>
      </c>
      <c r="J65" s="448">
        <f>0</f>
        <v>0</v>
      </c>
      <c r="K65" s="448">
        <f>0</f>
        <v>0</v>
      </c>
      <c r="L65" s="448">
        <f>0</f>
        <v>0</v>
      </c>
      <c r="M65" s="448">
        <f>0</f>
        <v>0</v>
      </c>
      <c r="N65" s="448">
        <f>0</f>
        <v>0</v>
      </c>
      <c r="O65" s="448">
        <f>0</f>
        <v>0</v>
      </c>
      <c r="P65" s="448">
        <f>0</f>
        <v>0</v>
      </c>
      <c r="Q65" s="448">
        <f>0</f>
        <v>0</v>
      </c>
      <c r="R65" s="448">
        <f>0</f>
        <v>0</v>
      </c>
      <c r="S65" s="448">
        <v>1</v>
      </c>
      <c r="T65" s="448">
        <f>0</f>
        <v>0</v>
      </c>
      <c r="U65" s="448">
        <f>0</f>
        <v>0</v>
      </c>
      <c r="V65" s="448">
        <f>0</f>
        <v>0</v>
      </c>
      <c r="W65" s="448">
        <f>0</f>
        <v>0</v>
      </c>
      <c r="X65" s="315" t="s">
        <v>184</v>
      </c>
      <c r="Y65" s="1583" t="s">
        <v>626</v>
      </c>
    </row>
    <row r="66" spans="1:25" s="371" customFormat="1" ht="13.5" thickBot="1" x14ac:dyDescent="0.25">
      <c r="A66" s="1592"/>
      <c r="B66" s="1593"/>
      <c r="C66" s="965" t="s">
        <v>802</v>
      </c>
      <c r="D66" s="446">
        <f t="shared" si="0"/>
        <v>0</v>
      </c>
      <c r="E66" s="447">
        <f>0</f>
        <v>0</v>
      </c>
      <c r="F66" s="447">
        <f>0</f>
        <v>0</v>
      </c>
      <c r="G66" s="448">
        <f>0</f>
        <v>0</v>
      </c>
      <c r="H66" s="448">
        <f>0</f>
        <v>0</v>
      </c>
      <c r="I66" s="448">
        <f>0</f>
        <v>0</v>
      </c>
      <c r="J66" s="448">
        <f>0</f>
        <v>0</v>
      </c>
      <c r="K66" s="448">
        <f>0</f>
        <v>0</v>
      </c>
      <c r="L66" s="448">
        <f>0</f>
        <v>0</v>
      </c>
      <c r="M66" s="448">
        <f>0</f>
        <v>0</v>
      </c>
      <c r="N66" s="448">
        <f>0</f>
        <v>0</v>
      </c>
      <c r="O66" s="448">
        <f>0</f>
        <v>0</v>
      </c>
      <c r="P66" s="448">
        <f>0</f>
        <v>0</v>
      </c>
      <c r="Q66" s="448">
        <f>0</f>
        <v>0</v>
      </c>
      <c r="R66" s="448">
        <f>0</f>
        <v>0</v>
      </c>
      <c r="S66" s="448">
        <f>0</f>
        <v>0</v>
      </c>
      <c r="T66" s="448">
        <f>0</f>
        <v>0</v>
      </c>
      <c r="U66" s="448">
        <f>0</f>
        <v>0</v>
      </c>
      <c r="V66" s="448">
        <f>0</f>
        <v>0</v>
      </c>
      <c r="W66" s="448">
        <f>0</f>
        <v>0</v>
      </c>
      <c r="X66" s="315" t="s">
        <v>446</v>
      </c>
      <c r="Y66" s="1583"/>
    </row>
    <row r="67" spans="1:25" s="370" customFormat="1" ht="13.5" thickBot="1" x14ac:dyDescent="0.25">
      <c r="A67" s="1590" t="s">
        <v>694</v>
      </c>
      <c r="B67" s="1591" t="s">
        <v>672</v>
      </c>
      <c r="C67" s="967" t="s">
        <v>801</v>
      </c>
      <c r="D67" s="971">
        <f t="shared" si="0"/>
        <v>3</v>
      </c>
      <c r="E67" s="449">
        <f>0</f>
        <v>0</v>
      </c>
      <c r="F67" s="449">
        <f>0</f>
        <v>0</v>
      </c>
      <c r="G67" s="450">
        <f>0</f>
        <v>0</v>
      </c>
      <c r="H67" s="450">
        <f>0</f>
        <v>0</v>
      </c>
      <c r="I67" s="450">
        <f>0</f>
        <v>0</v>
      </c>
      <c r="J67" s="450">
        <f>0</f>
        <v>0</v>
      </c>
      <c r="K67" s="450">
        <f>0</f>
        <v>0</v>
      </c>
      <c r="L67" s="450">
        <v>1</v>
      </c>
      <c r="M67" s="450">
        <v>1</v>
      </c>
      <c r="N67" s="450">
        <v>1</v>
      </c>
      <c r="O67" s="450">
        <f>0</f>
        <v>0</v>
      </c>
      <c r="P67" s="450">
        <f>0</f>
        <v>0</v>
      </c>
      <c r="Q67" s="450">
        <f>0</f>
        <v>0</v>
      </c>
      <c r="R67" s="450">
        <f>0</f>
        <v>0</v>
      </c>
      <c r="S67" s="450">
        <f>0</f>
        <v>0</v>
      </c>
      <c r="T67" s="450">
        <f>0</f>
        <v>0</v>
      </c>
      <c r="U67" s="450">
        <f>0</f>
        <v>0</v>
      </c>
      <c r="V67" s="450">
        <f>0</f>
        <v>0</v>
      </c>
      <c r="W67" s="450">
        <f>0</f>
        <v>0</v>
      </c>
      <c r="X67" s="316" t="s">
        <v>184</v>
      </c>
      <c r="Y67" s="1586" t="s">
        <v>671</v>
      </c>
    </row>
    <row r="68" spans="1:25" s="370" customFormat="1" ht="13.5" thickBot="1" x14ac:dyDescent="0.25">
      <c r="A68" s="1590"/>
      <c r="B68" s="1591"/>
      <c r="C68" s="967" t="s">
        <v>802</v>
      </c>
      <c r="D68" s="971">
        <f t="shared" si="0"/>
        <v>2</v>
      </c>
      <c r="E68" s="449">
        <f>0</f>
        <v>0</v>
      </c>
      <c r="F68" s="449">
        <f>0</f>
        <v>0</v>
      </c>
      <c r="G68" s="450">
        <f>0</f>
        <v>0</v>
      </c>
      <c r="H68" s="450">
        <f>0</f>
        <v>0</v>
      </c>
      <c r="I68" s="450">
        <v>1</v>
      </c>
      <c r="J68" s="450">
        <f>0</f>
        <v>0</v>
      </c>
      <c r="K68" s="450">
        <f>0</f>
        <v>0</v>
      </c>
      <c r="L68" s="450">
        <f>0</f>
        <v>0</v>
      </c>
      <c r="M68" s="450">
        <f>0</f>
        <v>0</v>
      </c>
      <c r="N68" s="450">
        <f>0</f>
        <v>0</v>
      </c>
      <c r="O68" s="450">
        <f>0</f>
        <v>0</v>
      </c>
      <c r="P68" s="450">
        <v>1</v>
      </c>
      <c r="Q68" s="450">
        <f>0</f>
        <v>0</v>
      </c>
      <c r="R68" s="450">
        <f>0</f>
        <v>0</v>
      </c>
      <c r="S68" s="450">
        <f>0</f>
        <v>0</v>
      </c>
      <c r="T68" s="450">
        <f>0</f>
        <v>0</v>
      </c>
      <c r="U68" s="450">
        <f>0</f>
        <v>0</v>
      </c>
      <c r="V68" s="450">
        <f>0</f>
        <v>0</v>
      </c>
      <c r="W68" s="450">
        <f>0</f>
        <v>0</v>
      </c>
      <c r="X68" s="316" t="s">
        <v>446</v>
      </c>
      <c r="Y68" s="1586"/>
    </row>
    <row r="69" spans="1:25" s="371" customFormat="1" ht="13.5" thickBot="1" x14ac:dyDescent="0.25">
      <c r="A69" s="1592" t="s">
        <v>507</v>
      </c>
      <c r="B69" s="1593" t="s">
        <v>508</v>
      </c>
      <c r="C69" s="965" t="s">
        <v>801</v>
      </c>
      <c r="D69" s="446">
        <f t="shared" si="0"/>
        <v>28</v>
      </c>
      <c r="E69" s="447">
        <f>0</f>
        <v>0</v>
      </c>
      <c r="F69" s="447">
        <v>2</v>
      </c>
      <c r="G69" s="448">
        <v>1</v>
      </c>
      <c r="H69" s="448">
        <v>4</v>
      </c>
      <c r="I69" s="448">
        <v>3</v>
      </c>
      <c r="J69" s="448">
        <v>1</v>
      </c>
      <c r="K69" s="448">
        <v>2</v>
      </c>
      <c r="L69" s="448">
        <v>5</v>
      </c>
      <c r="M69" s="448">
        <v>2</v>
      </c>
      <c r="N69" s="448">
        <v>2</v>
      </c>
      <c r="O69" s="448">
        <v>3</v>
      </c>
      <c r="P69" s="448">
        <v>2</v>
      </c>
      <c r="Q69" s="448">
        <f>0</f>
        <v>0</v>
      </c>
      <c r="R69" s="448">
        <f>0</f>
        <v>0</v>
      </c>
      <c r="S69" s="448">
        <v>1</v>
      </c>
      <c r="T69" s="448">
        <f>0</f>
        <v>0</v>
      </c>
      <c r="U69" s="448">
        <f>0</f>
        <v>0</v>
      </c>
      <c r="V69" s="448">
        <f>0</f>
        <v>0</v>
      </c>
      <c r="W69" s="448">
        <f>0</f>
        <v>0</v>
      </c>
      <c r="X69" s="315" t="s">
        <v>184</v>
      </c>
      <c r="Y69" s="1583" t="s">
        <v>606</v>
      </c>
    </row>
    <row r="70" spans="1:25" s="371" customFormat="1" ht="13.5" thickBot="1" x14ac:dyDescent="0.25">
      <c r="A70" s="1592"/>
      <c r="B70" s="1593"/>
      <c r="C70" s="965" t="s">
        <v>802</v>
      </c>
      <c r="D70" s="446">
        <f t="shared" si="0"/>
        <v>12</v>
      </c>
      <c r="E70" s="447">
        <f>0</f>
        <v>0</v>
      </c>
      <c r="F70" s="447">
        <v>1</v>
      </c>
      <c r="G70" s="448">
        <v>2</v>
      </c>
      <c r="H70" s="448">
        <v>2</v>
      </c>
      <c r="I70" s="448">
        <v>1</v>
      </c>
      <c r="J70" s="448">
        <f>0</f>
        <v>0</v>
      </c>
      <c r="K70" s="448">
        <v>3</v>
      </c>
      <c r="L70" s="448">
        <v>1</v>
      </c>
      <c r="M70" s="448">
        <v>1</v>
      </c>
      <c r="N70" s="448">
        <f>0</f>
        <v>0</v>
      </c>
      <c r="O70" s="448">
        <f>0</f>
        <v>0</v>
      </c>
      <c r="P70" s="448">
        <f>0</f>
        <v>0</v>
      </c>
      <c r="Q70" s="448">
        <v>1</v>
      </c>
      <c r="R70" s="448">
        <f>0</f>
        <v>0</v>
      </c>
      <c r="S70" s="448">
        <f>0</f>
        <v>0</v>
      </c>
      <c r="T70" s="448">
        <f>0</f>
        <v>0</v>
      </c>
      <c r="U70" s="448">
        <f>0</f>
        <v>0</v>
      </c>
      <c r="V70" s="448">
        <f>0</f>
        <v>0</v>
      </c>
      <c r="W70" s="448">
        <f>0</f>
        <v>0</v>
      </c>
      <c r="X70" s="315" t="s">
        <v>446</v>
      </c>
      <c r="Y70" s="1583"/>
    </row>
    <row r="71" spans="1:25" s="370" customFormat="1" ht="13.5" thickBot="1" x14ac:dyDescent="0.25">
      <c r="A71" s="1590" t="s">
        <v>509</v>
      </c>
      <c r="B71" s="1591" t="s">
        <v>510</v>
      </c>
      <c r="C71" s="967" t="s">
        <v>801</v>
      </c>
      <c r="D71" s="971">
        <f t="shared" si="0"/>
        <v>168</v>
      </c>
      <c r="E71" s="449">
        <f>0</f>
        <v>0</v>
      </c>
      <c r="F71" s="449">
        <v>1</v>
      </c>
      <c r="G71" s="450">
        <v>2</v>
      </c>
      <c r="H71" s="450">
        <v>3</v>
      </c>
      <c r="I71" s="450">
        <v>6</v>
      </c>
      <c r="J71" s="450">
        <v>12</v>
      </c>
      <c r="K71" s="450">
        <v>24</v>
      </c>
      <c r="L71" s="450">
        <v>29</v>
      </c>
      <c r="M71" s="450">
        <v>24</v>
      </c>
      <c r="N71" s="450">
        <v>18</v>
      </c>
      <c r="O71" s="450">
        <v>21</v>
      </c>
      <c r="P71" s="450">
        <v>13</v>
      </c>
      <c r="Q71" s="450">
        <v>11</v>
      </c>
      <c r="R71" s="450">
        <v>2</v>
      </c>
      <c r="S71" s="450">
        <v>2</v>
      </c>
      <c r="T71" s="450">
        <f>0</f>
        <v>0</v>
      </c>
      <c r="U71" s="450">
        <f>0</f>
        <v>0</v>
      </c>
      <c r="V71" s="450">
        <f>0</f>
        <v>0</v>
      </c>
      <c r="W71" s="450">
        <f>0</f>
        <v>0</v>
      </c>
      <c r="X71" s="316" t="s">
        <v>184</v>
      </c>
      <c r="Y71" s="1586" t="s">
        <v>607</v>
      </c>
    </row>
    <row r="72" spans="1:25" s="370" customFormat="1" ht="13.5" thickBot="1" x14ac:dyDescent="0.25">
      <c r="A72" s="1590"/>
      <c r="B72" s="1591"/>
      <c r="C72" s="967" t="s">
        <v>802</v>
      </c>
      <c r="D72" s="971">
        <f t="shared" ref="D72:D118" si="1">SUM(E72:W72)</f>
        <v>22</v>
      </c>
      <c r="E72" s="449">
        <f>0</f>
        <v>0</v>
      </c>
      <c r="F72" s="449">
        <v>4</v>
      </c>
      <c r="G72" s="450">
        <v>3</v>
      </c>
      <c r="H72" s="450">
        <v>3</v>
      </c>
      <c r="I72" s="450">
        <v>2</v>
      </c>
      <c r="J72" s="450">
        <v>3</v>
      </c>
      <c r="K72" s="450">
        <v>1</v>
      </c>
      <c r="L72" s="450">
        <v>2</v>
      </c>
      <c r="M72" s="450">
        <v>1</v>
      </c>
      <c r="N72" s="450">
        <f>0</f>
        <v>0</v>
      </c>
      <c r="O72" s="450">
        <f>0</f>
        <v>0</v>
      </c>
      <c r="P72" s="450">
        <f>0</f>
        <v>0</v>
      </c>
      <c r="Q72" s="450">
        <v>2</v>
      </c>
      <c r="R72" s="450">
        <f>0</f>
        <v>0</v>
      </c>
      <c r="S72" s="450">
        <f>0</f>
        <v>0</v>
      </c>
      <c r="T72" s="450">
        <v>1</v>
      </c>
      <c r="U72" s="450">
        <f>0</f>
        <v>0</v>
      </c>
      <c r="V72" s="450">
        <f>0</f>
        <v>0</v>
      </c>
      <c r="W72" s="450">
        <f>0</f>
        <v>0</v>
      </c>
      <c r="X72" s="316" t="s">
        <v>446</v>
      </c>
      <c r="Y72" s="1586"/>
    </row>
    <row r="73" spans="1:25" s="370" customFormat="1" ht="13.5" thickBot="1" x14ac:dyDescent="0.25">
      <c r="A73" s="1592" t="s">
        <v>511</v>
      </c>
      <c r="B73" s="1593" t="s">
        <v>512</v>
      </c>
      <c r="C73" s="965" t="s">
        <v>801</v>
      </c>
      <c r="D73" s="446">
        <f t="shared" si="1"/>
        <v>189</v>
      </c>
      <c r="E73" s="447">
        <f>0</f>
        <v>0</v>
      </c>
      <c r="F73" s="447">
        <v>7</v>
      </c>
      <c r="G73" s="448">
        <v>4</v>
      </c>
      <c r="H73" s="448">
        <v>4</v>
      </c>
      <c r="I73" s="448">
        <v>7</v>
      </c>
      <c r="J73" s="448">
        <v>9</v>
      </c>
      <c r="K73" s="448">
        <v>13</v>
      </c>
      <c r="L73" s="448">
        <v>22</v>
      </c>
      <c r="M73" s="448">
        <v>21</v>
      </c>
      <c r="N73" s="448">
        <v>31</v>
      </c>
      <c r="O73" s="448">
        <v>24</v>
      </c>
      <c r="P73" s="448">
        <v>14</v>
      </c>
      <c r="Q73" s="448">
        <v>16</v>
      </c>
      <c r="R73" s="448">
        <v>13</v>
      </c>
      <c r="S73" s="448">
        <v>3</v>
      </c>
      <c r="T73" s="448">
        <v>1</v>
      </c>
      <c r="U73" s="448">
        <f>0</f>
        <v>0</v>
      </c>
      <c r="V73" s="448">
        <f>0</f>
        <v>0</v>
      </c>
      <c r="W73" s="448">
        <f>0</f>
        <v>0</v>
      </c>
      <c r="X73" s="315" t="s">
        <v>184</v>
      </c>
      <c r="Y73" s="1583" t="s">
        <v>608</v>
      </c>
    </row>
    <row r="74" spans="1:25" s="370" customFormat="1" ht="13.5" thickBot="1" x14ac:dyDescent="0.25">
      <c r="A74" s="1592"/>
      <c r="B74" s="1593"/>
      <c r="C74" s="965" t="s">
        <v>802</v>
      </c>
      <c r="D74" s="446">
        <f t="shared" si="1"/>
        <v>29</v>
      </c>
      <c r="E74" s="447">
        <f>0</f>
        <v>0</v>
      </c>
      <c r="F74" s="447">
        <v>3</v>
      </c>
      <c r="G74" s="448">
        <v>3</v>
      </c>
      <c r="H74" s="448">
        <v>5</v>
      </c>
      <c r="I74" s="448">
        <v>4</v>
      </c>
      <c r="J74" s="448">
        <v>4</v>
      </c>
      <c r="K74" s="448">
        <v>3</v>
      </c>
      <c r="L74" s="448">
        <f>0</f>
        <v>0</v>
      </c>
      <c r="M74" s="448">
        <v>1</v>
      </c>
      <c r="N74" s="448">
        <f>0</f>
        <v>0</v>
      </c>
      <c r="O74" s="448">
        <v>2</v>
      </c>
      <c r="P74" s="448">
        <v>1</v>
      </c>
      <c r="Q74" s="448">
        <v>1</v>
      </c>
      <c r="R74" s="448">
        <f>0</f>
        <v>0</v>
      </c>
      <c r="S74" s="448">
        <v>1</v>
      </c>
      <c r="T74" s="448">
        <f>0</f>
        <v>0</v>
      </c>
      <c r="U74" s="448">
        <f>0</f>
        <v>0</v>
      </c>
      <c r="V74" s="448">
        <f>0</f>
        <v>0</v>
      </c>
      <c r="W74" s="448">
        <v>1</v>
      </c>
      <c r="X74" s="315" t="s">
        <v>446</v>
      </c>
      <c r="Y74" s="1583"/>
    </row>
    <row r="75" spans="1:25" s="371" customFormat="1" ht="13.5" thickBot="1" x14ac:dyDescent="0.25">
      <c r="A75" s="1590" t="s">
        <v>513</v>
      </c>
      <c r="B75" s="1591" t="s">
        <v>514</v>
      </c>
      <c r="C75" s="967" t="s">
        <v>801</v>
      </c>
      <c r="D75" s="971">
        <f t="shared" si="1"/>
        <v>66</v>
      </c>
      <c r="E75" s="449">
        <f>0</f>
        <v>0</v>
      </c>
      <c r="F75" s="449">
        <v>3</v>
      </c>
      <c r="G75" s="450">
        <f>0</f>
        <v>0</v>
      </c>
      <c r="H75" s="450">
        <v>2</v>
      </c>
      <c r="I75" s="450">
        <v>4</v>
      </c>
      <c r="J75" s="450">
        <v>2</v>
      </c>
      <c r="K75" s="450">
        <v>3</v>
      </c>
      <c r="L75" s="450">
        <v>7</v>
      </c>
      <c r="M75" s="450">
        <v>9</v>
      </c>
      <c r="N75" s="450">
        <v>7</v>
      </c>
      <c r="O75" s="450">
        <v>6</v>
      </c>
      <c r="P75" s="450">
        <v>9</v>
      </c>
      <c r="Q75" s="450">
        <v>10</v>
      </c>
      <c r="R75" s="450">
        <v>2</v>
      </c>
      <c r="S75" s="450">
        <v>2</v>
      </c>
      <c r="T75" s="450">
        <f>0</f>
        <v>0</v>
      </c>
      <c r="U75" s="450">
        <f>0</f>
        <v>0</v>
      </c>
      <c r="V75" s="450">
        <f>0</f>
        <v>0</v>
      </c>
      <c r="W75" s="450">
        <f>0</f>
        <v>0</v>
      </c>
      <c r="X75" s="316" t="s">
        <v>184</v>
      </c>
      <c r="Y75" s="1586" t="s">
        <v>609</v>
      </c>
    </row>
    <row r="76" spans="1:25" s="371" customFormat="1" ht="13.5" thickBot="1" x14ac:dyDescent="0.25">
      <c r="A76" s="1590"/>
      <c r="B76" s="1591"/>
      <c r="C76" s="967" t="s">
        <v>802</v>
      </c>
      <c r="D76" s="971">
        <f t="shared" si="1"/>
        <v>17</v>
      </c>
      <c r="E76" s="449">
        <f>0</f>
        <v>0</v>
      </c>
      <c r="F76" s="449">
        <v>2</v>
      </c>
      <c r="G76" s="450">
        <f>0</f>
        <v>0</v>
      </c>
      <c r="H76" s="450">
        <v>5</v>
      </c>
      <c r="I76" s="450">
        <f>0</f>
        <v>0</v>
      </c>
      <c r="J76" s="450">
        <v>3</v>
      </c>
      <c r="K76" s="450">
        <f>0</f>
        <v>0</v>
      </c>
      <c r="L76" s="450">
        <f>0</f>
        <v>0</v>
      </c>
      <c r="M76" s="450">
        <v>3</v>
      </c>
      <c r="N76" s="450">
        <f>0</f>
        <v>0</v>
      </c>
      <c r="O76" s="450">
        <v>1</v>
      </c>
      <c r="P76" s="450">
        <f>0</f>
        <v>0</v>
      </c>
      <c r="Q76" s="450">
        <f>0</f>
        <v>0</v>
      </c>
      <c r="R76" s="450">
        <v>3</v>
      </c>
      <c r="S76" s="450">
        <f>0</f>
        <v>0</v>
      </c>
      <c r="T76" s="450">
        <f>0</f>
        <v>0</v>
      </c>
      <c r="U76" s="450">
        <f>0</f>
        <v>0</v>
      </c>
      <c r="V76" s="450">
        <f>0</f>
        <v>0</v>
      </c>
      <c r="W76" s="450">
        <f>0</f>
        <v>0</v>
      </c>
      <c r="X76" s="316" t="s">
        <v>446</v>
      </c>
      <c r="Y76" s="1586"/>
    </row>
    <row r="77" spans="1:25" s="370" customFormat="1" ht="13.5" thickBot="1" x14ac:dyDescent="0.25">
      <c r="A77" s="1592" t="s">
        <v>1070</v>
      </c>
      <c r="B77" s="1593" t="s">
        <v>1071</v>
      </c>
      <c r="C77" s="965" t="s">
        <v>801</v>
      </c>
      <c r="D77" s="446">
        <f t="shared" si="1"/>
        <v>0</v>
      </c>
      <c r="E77" s="447">
        <f>0</f>
        <v>0</v>
      </c>
      <c r="F77" s="447">
        <f>0</f>
        <v>0</v>
      </c>
      <c r="G77" s="448">
        <f>0</f>
        <v>0</v>
      </c>
      <c r="H77" s="448">
        <f>0</f>
        <v>0</v>
      </c>
      <c r="I77" s="448">
        <f>0</f>
        <v>0</v>
      </c>
      <c r="J77" s="448">
        <f>0</f>
        <v>0</v>
      </c>
      <c r="K77" s="448">
        <f>0</f>
        <v>0</v>
      </c>
      <c r="L77" s="448">
        <f>0</f>
        <v>0</v>
      </c>
      <c r="M77" s="448">
        <f>0</f>
        <v>0</v>
      </c>
      <c r="N77" s="448">
        <f>0</f>
        <v>0</v>
      </c>
      <c r="O77" s="448">
        <f>0</f>
        <v>0</v>
      </c>
      <c r="P77" s="448">
        <f>0</f>
        <v>0</v>
      </c>
      <c r="Q77" s="448">
        <f>0</f>
        <v>0</v>
      </c>
      <c r="R77" s="448">
        <f>0</f>
        <v>0</v>
      </c>
      <c r="S77" s="448">
        <f>0</f>
        <v>0</v>
      </c>
      <c r="T77" s="448">
        <f>0</f>
        <v>0</v>
      </c>
      <c r="U77" s="448">
        <f>0</f>
        <v>0</v>
      </c>
      <c r="V77" s="448">
        <f>0</f>
        <v>0</v>
      </c>
      <c r="W77" s="448">
        <f>0</f>
        <v>0</v>
      </c>
      <c r="X77" s="315" t="s">
        <v>184</v>
      </c>
      <c r="Y77" s="1583" t="s">
        <v>1072</v>
      </c>
    </row>
    <row r="78" spans="1:25" s="370" customFormat="1" ht="13.5" thickBot="1" x14ac:dyDescent="0.25">
      <c r="A78" s="1592"/>
      <c r="B78" s="1593"/>
      <c r="C78" s="965" t="s">
        <v>802</v>
      </c>
      <c r="D78" s="446">
        <f t="shared" si="1"/>
        <v>1</v>
      </c>
      <c r="E78" s="447">
        <f>0</f>
        <v>0</v>
      </c>
      <c r="F78" s="447">
        <f>0</f>
        <v>0</v>
      </c>
      <c r="G78" s="448">
        <v>1</v>
      </c>
      <c r="H78" s="448">
        <f>0</f>
        <v>0</v>
      </c>
      <c r="I78" s="448">
        <f>0</f>
        <v>0</v>
      </c>
      <c r="J78" s="448">
        <f>0</f>
        <v>0</v>
      </c>
      <c r="K78" s="448">
        <f>0</f>
        <v>0</v>
      </c>
      <c r="L78" s="448">
        <f>0</f>
        <v>0</v>
      </c>
      <c r="M78" s="448">
        <f>0</f>
        <v>0</v>
      </c>
      <c r="N78" s="448">
        <f>0</f>
        <v>0</v>
      </c>
      <c r="O78" s="448">
        <f>0</f>
        <v>0</v>
      </c>
      <c r="P78" s="448">
        <f>0</f>
        <v>0</v>
      </c>
      <c r="Q78" s="448">
        <f>0</f>
        <v>0</v>
      </c>
      <c r="R78" s="448">
        <f>0</f>
        <v>0</v>
      </c>
      <c r="S78" s="448">
        <f>0</f>
        <v>0</v>
      </c>
      <c r="T78" s="448">
        <f>0</f>
        <v>0</v>
      </c>
      <c r="U78" s="448">
        <f>0</f>
        <v>0</v>
      </c>
      <c r="V78" s="448">
        <f>0</f>
        <v>0</v>
      </c>
      <c r="W78" s="448">
        <f>0</f>
        <v>0</v>
      </c>
      <c r="X78" s="315" t="s">
        <v>446</v>
      </c>
      <c r="Y78" s="1583"/>
    </row>
    <row r="79" spans="1:25" s="371" customFormat="1" ht="13.5" thickBot="1" x14ac:dyDescent="0.25">
      <c r="A79" s="1590" t="s">
        <v>515</v>
      </c>
      <c r="B79" s="1591" t="s">
        <v>637</v>
      </c>
      <c r="C79" s="967" t="s">
        <v>801</v>
      </c>
      <c r="D79" s="971">
        <f t="shared" si="1"/>
        <v>17</v>
      </c>
      <c r="E79" s="449">
        <f>0</f>
        <v>0</v>
      </c>
      <c r="F79" s="449">
        <v>1</v>
      </c>
      <c r="G79" s="450">
        <v>1</v>
      </c>
      <c r="H79" s="450">
        <f>0</f>
        <v>0</v>
      </c>
      <c r="I79" s="450">
        <f>0</f>
        <v>0</v>
      </c>
      <c r="J79" s="450">
        <v>2</v>
      </c>
      <c r="K79" s="450">
        <v>2</v>
      </c>
      <c r="L79" s="450">
        <f>0</f>
        <v>0</v>
      </c>
      <c r="M79" s="450">
        <v>2</v>
      </c>
      <c r="N79" s="450">
        <v>3</v>
      </c>
      <c r="O79" s="450">
        <v>2</v>
      </c>
      <c r="P79" s="450">
        <v>2</v>
      </c>
      <c r="Q79" s="450">
        <v>1</v>
      </c>
      <c r="R79" s="450">
        <f>0</f>
        <v>0</v>
      </c>
      <c r="S79" s="450">
        <v>1</v>
      </c>
      <c r="T79" s="450">
        <f>0</f>
        <v>0</v>
      </c>
      <c r="U79" s="450">
        <f>0</f>
        <v>0</v>
      </c>
      <c r="V79" s="450">
        <f>0</f>
        <v>0</v>
      </c>
      <c r="W79" s="450">
        <f>0</f>
        <v>0</v>
      </c>
      <c r="X79" s="316" t="s">
        <v>184</v>
      </c>
      <c r="Y79" s="1586" t="s">
        <v>610</v>
      </c>
    </row>
    <row r="80" spans="1:25" s="371" customFormat="1" ht="13.5" thickBot="1" x14ac:dyDescent="0.25">
      <c r="A80" s="1590"/>
      <c r="B80" s="1591"/>
      <c r="C80" s="967" t="s">
        <v>802</v>
      </c>
      <c r="D80" s="971">
        <f t="shared" si="1"/>
        <v>7</v>
      </c>
      <c r="E80" s="449">
        <f>0</f>
        <v>0</v>
      </c>
      <c r="F80" s="449">
        <v>1</v>
      </c>
      <c r="G80" s="450">
        <f>0</f>
        <v>0</v>
      </c>
      <c r="H80" s="450">
        <f>0</f>
        <v>0</v>
      </c>
      <c r="I80" s="450">
        <v>3</v>
      </c>
      <c r="J80" s="450">
        <v>1</v>
      </c>
      <c r="K80" s="450">
        <v>1</v>
      </c>
      <c r="L80" s="450">
        <f>0</f>
        <v>0</v>
      </c>
      <c r="M80" s="450">
        <f>0</f>
        <v>0</v>
      </c>
      <c r="N80" s="450">
        <v>1</v>
      </c>
      <c r="O80" s="450">
        <f>0</f>
        <v>0</v>
      </c>
      <c r="P80" s="450">
        <f>0</f>
        <v>0</v>
      </c>
      <c r="Q80" s="450">
        <f>0</f>
        <v>0</v>
      </c>
      <c r="R80" s="450">
        <f>0</f>
        <v>0</v>
      </c>
      <c r="S80" s="450">
        <f>0</f>
        <v>0</v>
      </c>
      <c r="T80" s="450">
        <f>0</f>
        <v>0</v>
      </c>
      <c r="U80" s="450">
        <f>0</f>
        <v>0</v>
      </c>
      <c r="V80" s="450">
        <f>0</f>
        <v>0</v>
      </c>
      <c r="W80" s="450">
        <f>0</f>
        <v>0</v>
      </c>
      <c r="X80" s="316" t="s">
        <v>446</v>
      </c>
      <c r="Y80" s="1586"/>
    </row>
    <row r="81" spans="1:25" s="370" customFormat="1" ht="13.5" thickBot="1" x14ac:dyDescent="0.25">
      <c r="A81" s="1592" t="s">
        <v>695</v>
      </c>
      <c r="B81" s="1593" t="s">
        <v>516</v>
      </c>
      <c r="C81" s="965" t="s">
        <v>801</v>
      </c>
      <c r="D81" s="446">
        <f t="shared" si="1"/>
        <v>3</v>
      </c>
      <c r="E81" s="447">
        <f>0</f>
        <v>0</v>
      </c>
      <c r="F81" s="447">
        <f>0</f>
        <v>0</v>
      </c>
      <c r="G81" s="448">
        <f>0</f>
        <v>0</v>
      </c>
      <c r="H81" s="448">
        <f>0</f>
        <v>0</v>
      </c>
      <c r="I81" s="448">
        <v>1</v>
      </c>
      <c r="J81" s="448">
        <v>1</v>
      </c>
      <c r="K81" s="448">
        <f>0</f>
        <v>0</v>
      </c>
      <c r="L81" s="448">
        <f>0</f>
        <v>0</v>
      </c>
      <c r="M81" s="448">
        <f>0</f>
        <v>0</v>
      </c>
      <c r="N81" s="448">
        <f>0</f>
        <v>0</v>
      </c>
      <c r="O81" s="448">
        <f>0</f>
        <v>0</v>
      </c>
      <c r="P81" s="448">
        <f>0</f>
        <v>0</v>
      </c>
      <c r="Q81" s="448">
        <v>1</v>
      </c>
      <c r="R81" s="448">
        <f>0</f>
        <v>0</v>
      </c>
      <c r="S81" s="448">
        <f>0</f>
        <v>0</v>
      </c>
      <c r="T81" s="448">
        <f>0</f>
        <v>0</v>
      </c>
      <c r="U81" s="448">
        <f>0</f>
        <v>0</v>
      </c>
      <c r="V81" s="448">
        <f>0</f>
        <v>0</v>
      </c>
      <c r="W81" s="448">
        <f>0</f>
        <v>0</v>
      </c>
      <c r="X81" s="315" t="s">
        <v>184</v>
      </c>
      <c r="Y81" s="1583" t="s">
        <v>686</v>
      </c>
    </row>
    <row r="82" spans="1:25" s="370" customFormat="1" ht="13.5" thickBot="1" x14ac:dyDescent="0.25">
      <c r="A82" s="1592"/>
      <c r="B82" s="1593"/>
      <c r="C82" s="965" t="s">
        <v>802</v>
      </c>
      <c r="D82" s="446">
        <f t="shared" si="1"/>
        <v>0</v>
      </c>
      <c r="E82" s="447">
        <f>0</f>
        <v>0</v>
      </c>
      <c r="F82" s="447">
        <f>0</f>
        <v>0</v>
      </c>
      <c r="G82" s="448">
        <f>0</f>
        <v>0</v>
      </c>
      <c r="H82" s="448">
        <f>0</f>
        <v>0</v>
      </c>
      <c r="I82" s="448">
        <f>0</f>
        <v>0</v>
      </c>
      <c r="J82" s="448">
        <f>0</f>
        <v>0</v>
      </c>
      <c r="K82" s="448">
        <f>0</f>
        <v>0</v>
      </c>
      <c r="L82" s="448">
        <f>0</f>
        <v>0</v>
      </c>
      <c r="M82" s="448">
        <f>0</f>
        <v>0</v>
      </c>
      <c r="N82" s="448">
        <f>0</f>
        <v>0</v>
      </c>
      <c r="O82" s="448">
        <f>0</f>
        <v>0</v>
      </c>
      <c r="P82" s="448">
        <f>0</f>
        <v>0</v>
      </c>
      <c r="Q82" s="448">
        <f>0</f>
        <v>0</v>
      </c>
      <c r="R82" s="448">
        <f>0</f>
        <v>0</v>
      </c>
      <c r="S82" s="448">
        <f>0</f>
        <v>0</v>
      </c>
      <c r="T82" s="448">
        <f>0</f>
        <v>0</v>
      </c>
      <c r="U82" s="448">
        <f>0</f>
        <v>0</v>
      </c>
      <c r="V82" s="448">
        <f>0</f>
        <v>0</v>
      </c>
      <c r="W82" s="448">
        <f>0</f>
        <v>0</v>
      </c>
      <c r="X82" s="315" t="s">
        <v>446</v>
      </c>
      <c r="Y82" s="1583"/>
    </row>
    <row r="83" spans="1:25" s="371" customFormat="1" ht="13.5" thickBot="1" x14ac:dyDescent="0.25">
      <c r="A83" s="1590" t="s">
        <v>517</v>
      </c>
      <c r="B83" s="1591" t="s">
        <v>518</v>
      </c>
      <c r="C83" s="967" t="s">
        <v>801</v>
      </c>
      <c r="D83" s="971">
        <f t="shared" si="1"/>
        <v>31</v>
      </c>
      <c r="E83" s="449">
        <f>0</f>
        <v>0</v>
      </c>
      <c r="F83" s="449">
        <v>2</v>
      </c>
      <c r="G83" s="450">
        <v>4</v>
      </c>
      <c r="H83" s="450">
        <v>3</v>
      </c>
      <c r="I83" s="450">
        <v>1</v>
      </c>
      <c r="J83" s="450">
        <v>2</v>
      </c>
      <c r="K83" s="450">
        <v>2</v>
      </c>
      <c r="L83" s="450">
        <v>2</v>
      </c>
      <c r="M83" s="450">
        <v>1</v>
      </c>
      <c r="N83" s="450">
        <v>1</v>
      </c>
      <c r="O83" s="450">
        <f>0</f>
        <v>0</v>
      </c>
      <c r="P83" s="450">
        <v>2</v>
      </c>
      <c r="Q83" s="450">
        <v>3</v>
      </c>
      <c r="R83" s="450">
        <v>4</v>
      </c>
      <c r="S83" s="450">
        <f>0</f>
        <v>0</v>
      </c>
      <c r="T83" s="450">
        <f>0</f>
        <v>0</v>
      </c>
      <c r="U83" s="450">
        <f>0</f>
        <v>0</v>
      </c>
      <c r="V83" s="450">
        <f>0</f>
        <v>0</v>
      </c>
      <c r="W83" s="450">
        <v>4</v>
      </c>
      <c r="X83" s="316" t="s">
        <v>184</v>
      </c>
      <c r="Y83" s="1586" t="s">
        <v>611</v>
      </c>
    </row>
    <row r="84" spans="1:25" s="371" customFormat="1" ht="13.5" thickBot="1" x14ac:dyDescent="0.25">
      <c r="A84" s="1590"/>
      <c r="B84" s="1591"/>
      <c r="C84" s="967" t="s">
        <v>802</v>
      </c>
      <c r="D84" s="971">
        <f t="shared" si="1"/>
        <v>11</v>
      </c>
      <c r="E84" s="449">
        <f>0</f>
        <v>0</v>
      </c>
      <c r="F84" s="449">
        <v>2</v>
      </c>
      <c r="G84" s="450">
        <v>2</v>
      </c>
      <c r="H84" s="450">
        <f>0</f>
        <v>0</v>
      </c>
      <c r="I84" s="450">
        <v>1</v>
      </c>
      <c r="J84" s="450">
        <v>1</v>
      </c>
      <c r="K84" s="450">
        <f>0</f>
        <v>0</v>
      </c>
      <c r="L84" s="450">
        <f>0</f>
        <v>0</v>
      </c>
      <c r="M84" s="450">
        <f>0</f>
        <v>0</v>
      </c>
      <c r="N84" s="450">
        <f>0</f>
        <v>0</v>
      </c>
      <c r="O84" s="450">
        <v>1</v>
      </c>
      <c r="P84" s="450">
        <f>0</f>
        <v>0</v>
      </c>
      <c r="Q84" s="450">
        <v>1</v>
      </c>
      <c r="R84" s="450">
        <v>1</v>
      </c>
      <c r="S84" s="450">
        <v>2</v>
      </c>
      <c r="T84" s="450">
        <f>0</f>
        <v>0</v>
      </c>
      <c r="U84" s="450">
        <f>0</f>
        <v>0</v>
      </c>
      <c r="V84" s="450">
        <f>0</f>
        <v>0</v>
      </c>
      <c r="W84" s="450">
        <f>0</f>
        <v>0</v>
      </c>
      <c r="X84" s="316" t="s">
        <v>446</v>
      </c>
      <c r="Y84" s="1586"/>
    </row>
    <row r="85" spans="1:25" s="370" customFormat="1" ht="13.5" thickBot="1" x14ac:dyDescent="0.25">
      <c r="A85" s="1592" t="s">
        <v>519</v>
      </c>
      <c r="B85" s="1593" t="s">
        <v>520</v>
      </c>
      <c r="C85" s="965" t="s">
        <v>801</v>
      </c>
      <c r="D85" s="446">
        <f t="shared" si="1"/>
        <v>0</v>
      </c>
      <c r="E85" s="447">
        <f>0</f>
        <v>0</v>
      </c>
      <c r="F85" s="447">
        <f>0</f>
        <v>0</v>
      </c>
      <c r="G85" s="448">
        <f>0</f>
        <v>0</v>
      </c>
      <c r="H85" s="448">
        <f>0</f>
        <v>0</v>
      </c>
      <c r="I85" s="448">
        <f>0</f>
        <v>0</v>
      </c>
      <c r="J85" s="448">
        <f>0</f>
        <v>0</v>
      </c>
      <c r="K85" s="448">
        <f>0</f>
        <v>0</v>
      </c>
      <c r="L85" s="448">
        <f>0</f>
        <v>0</v>
      </c>
      <c r="M85" s="448">
        <f>0</f>
        <v>0</v>
      </c>
      <c r="N85" s="448">
        <f>0</f>
        <v>0</v>
      </c>
      <c r="O85" s="448">
        <f>0</f>
        <v>0</v>
      </c>
      <c r="P85" s="448">
        <f>0</f>
        <v>0</v>
      </c>
      <c r="Q85" s="448">
        <f>0</f>
        <v>0</v>
      </c>
      <c r="R85" s="448">
        <f>0</f>
        <v>0</v>
      </c>
      <c r="S85" s="448">
        <f>0</f>
        <v>0</v>
      </c>
      <c r="T85" s="448">
        <f>0</f>
        <v>0</v>
      </c>
      <c r="U85" s="448">
        <f>0</f>
        <v>0</v>
      </c>
      <c r="V85" s="448">
        <f>0</f>
        <v>0</v>
      </c>
      <c r="W85" s="448">
        <f>0</f>
        <v>0</v>
      </c>
      <c r="X85" s="315" t="s">
        <v>184</v>
      </c>
      <c r="Y85" s="1583" t="s">
        <v>612</v>
      </c>
    </row>
    <row r="86" spans="1:25" s="370" customFormat="1" ht="12.75" x14ac:dyDescent="0.2">
      <c r="A86" s="1594"/>
      <c r="B86" s="1595"/>
      <c r="C86" s="976" t="s">
        <v>802</v>
      </c>
      <c r="D86" s="977">
        <f t="shared" si="1"/>
        <v>1</v>
      </c>
      <c r="E86" s="451">
        <f>0</f>
        <v>0</v>
      </c>
      <c r="F86" s="451">
        <f>0</f>
        <v>0</v>
      </c>
      <c r="G86" s="452">
        <f>0</f>
        <v>0</v>
      </c>
      <c r="H86" s="452">
        <f>0</f>
        <v>0</v>
      </c>
      <c r="I86" s="452">
        <f>0</f>
        <v>0</v>
      </c>
      <c r="J86" s="452">
        <f>0</f>
        <v>0</v>
      </c>
      <c r="K86" s="452">
        <f>0</f>
        <v>0</v>
      </c>
      <c r="L86" s="452">
        <f>0</f>
        <v>0</v>
      </c>
      <c r="M86" s="452">
        <f>0</f>
        <v>0</v>
      </c>
      <c r="N86" s="452">
        <f>0</f>
        <v>0</v>
      </c>
      <c r="O86" s="452">
        <f>0</f>
        <v>0</v>
      </c>
      <c r="P86" s="452">
        <f>0</f>
        <v>0</v>
      </c>
      <c r="Q86" s="452">
        <f>0</f>
        <v>0</v>
      </c>
      <c r="R86" s="452">
        <f>0</f>
        <v>0</v>
      </c>
      <c r="S86" s="452">
        <f>0</f>
        <v>0</v>
      </c>
      <c r="T86" s="452">
        <f>0</f>
        <v>0</v>
      </c>
      <c r="U86" s="452">
        <f>0</f>
        <v>0</v>
      </c>
      <c r="V86" s="452">
        <f>0</f>
        <v>0</v>
      </c>
      <c r="W86" s="452">
        <v>1</v>
      </c>
      <c r="X86" s="317" t="s">
        <v>446</v>
      </c>
      <c r="Y86" s="1589"/>
    </row>
    <row r="87" spans="1:25" s="371" customFormat="1" ht="13.5" thickBot="1" x14ac:dyDescent="0.25">
      <c r="A87" s="1574" t="s">
        <v>521</v>
      </c>
      <c r="B87" s="1576" t="s">
        <v>522</v>
      </c>
      <c r="C87" s="974" t="s">
        <v>801</v>
      </c>
      <c r="D87" s="975">
        <f t="shared" si="1"/>
        <v>6</v>
      </c>
      <c r="E87" s="453">
        <f>0</f>
        <v>0</v>
      </c>
      <c r="F87" s="453">
        <f>0</f>
        <v>0</v>
      </c>
      <c r="G87" s="454">
        <f>0</f>
        <v>0</v>
      </c>
      <c r="H87" s="454">
        <f>0</f>
        <v>0</v>
      </c>
      <c r="I87" s="454">
        <f>0</f>
        <v>0</v>
      </c>
      <c r="J87" s="454">
        <f>0</f>
        <v>0</v>
      </c>
      <c r="K87" s="454">
        <v>1</v>
      </c>
      <c r="L87" s="454">
        <v>1</v>
      </c>
      <c r="M87" s="454">
        <f>0</f>
        <v>0</v>
      </c>
      <c r="N87" s="454">
        <f>0</f>
        <v>0</v>
      </c>
      <c r="O87" s="454">
        <f>0</f>
        <v>0</v>
      </c>
      <c r="P87" s="454">
        <f>0</f>
        <v>0</v>
      </c>
      <c r="Q87" s="454">
        <v>1</v>
      </c>
      <c r="R87" s="454">
        <v>1</v>
      </c>
      <c r="S87" s="454">
        <f>0</f>
        <v>0</v>
      </c>
      <c r="T87" s="454">
        <v>1</v>
      </c>
      <c r="U87" s="454">
        <f>0</f>
        <v>0</v>
      </c>
      <c r="V87" s="454">
        <v>1</v>
      </c>
      <c r="W87" s="454">
        <f>0</f>
        <v>0</v>
      </c>
      <c r="X87" s="372" t="s">
        <v>184</v>
      </c>
      <c r="Y87" s="1578" t="s">
        <v>613</v>
      </c>
    </row>
    <row r="88" spans="1:25" s="371" customFormat="1" ht="13.5" thickBot="1" x14ac:dyDescent="0.25">
      <c r="A88" s="1590"/>
      <c r="B88" s="1591"/>
      <c r="C88" s="967" t="s">
        <v>802</v>
      </c>
      <c r="D88" s="971">
        <f t="shared" si="1"/>
        <v>2</v>
      </c>
      <c r="E88" s="449">
        <f>0</f>
        <v>0</v>
      </c>
      <c r="F88" s="449">
        <f>0</f>
        <v>0</v>
      </c>
      <c r="G88" s="450">
        <f>0</f>
        <v>0</v>
      </c>
      <c r="H88" s="450">
        <v>1</v>
      </c>
      <c r="I88" s="450">
        <f>0</f>
        <v>0</v>
      </c>
      <c r="J88" s="450">
        <f>0</f>
        <v>0</v>
      </c>
      <c r="K88" s="450">
        <f>0</f>
        <v>0</v>
      </c>
      <c r="L88" s="450">
        <f>0</f>
        <v>0</v>
      </c>
      <c r="M88" s="450">
        <f>0</f>
        <v>0</v>
      </c>
      <c r="N88" s="450">
        <f>0</f>
        <v>0</v>
      </c>
      <c r="O88" s="450">
        <f>0</f>
        <v>0</v>
      </c>
      <c r="P88" s="450">
        <f>0</f>
        <v>0</v>
      </c>
      <c r="Q88" s="450">
        <v>1</v>
      </c>
      <c r="R88" s="450">
        <f>0</f>
        <v>0</v>
      </c>
      <c r="S88" s="450">
        <f>0</f>
        <v>0</v>
      </c>
      <c r="T88" s="450">
        <f>0</f>
        <v>0</v>
      </c>
      <c r="U88" s="450">
        <f>0</f>
        <v>0</v>
      </c>
      <c r="V88" s="450">
        <f>0</f>
        <v>0</v>
      </c>
      <c r="W88" s="450">
        <f>0</f>
        <v>0</v>
      </c>
      <c r="X88" s="316" t="s">
        <v>446</v>
      </c>
      <c r="Y88" s="1586"/>
    </row>
    <row r="89" spans="1:25" s="370" customFormat="1" ht="13.5" thickBot="1" x14ac:dyDescent="0.25">
      <c r="A89" s="1592" t="s">
        <v>523</v>
      </c>
      <c r="B89" s="1593" t="s">
        <v>524</v>
      </c>
      <c r="C89" s="965" t="s">
        <v>801</v>
      </c>
      <c r="D89" s="446">
        <f t="shared" si="1"/>
        <v>102</v>
      </c>
      <c r="E89" s="447">
        <f>0</f>
        <v>0</v>
      </c>
      <c r="F89" s="447">
        <v>2</v>
      </c>
      <c r="G89" s="448">
        <v>2</v>
      </c>
      <c r="H89" s="448">
        <v>4</v>
      </c>
      <c r="I89" s="448">
        <v>5</v>
      </c>
      <c r="J89" s="448">
        <v>4</v>
      </c>
      <c r="K89" s="448">
        <v>6</v>
      </c>
      <c r="L89" s="448">
        <v>2</v>
      </c>
      <c r="M89" s="448">
        <v>6</v>
      </c>
      <c r="N89" s="448">
        <v>8</v>
      </c>
      <c r="O89" s="448">
        <v>17</v>
      </c>
      <c r="P89" s="448">
        <v>13</v>
      </c>
      <c r="Q89" s="448">
        <v>13</v>
      </c>
      <c r="R89" s="448">
        <v>12</v>
      </c>
      <c r="S89" s="448">
        <v>4</v>
      </c>
      <c r="T89" s="448">
        <v>1</v>
      </c>
      <c r="U89" s="448">
        <v>1</v>
      </c>
      <c r="V89" s="448">
        <f>0</f>
        <v>0</v>
      </c>
      <c r="W89" s="448">
        <v>2</v>
      </c>
      <c r="X89" s="315" t="s">
        <v>184</v>
      </c>
      <c r="Y89" s="1583" t="s">
        <v>605</v>
      </c>
    </row>
    <row r="90" spans="1:25" s="370" customFormat="1" ht="13.5" thickBot="1" x14ac:dyDescent="0.25">
      <c r="A90" s="1592"/>
      <c r="B90" s="1593"/>
      <c r="C90" s="965" t="s">
        <v>802</v>
      </c>
      <c r="D90" s="446">
        <f t="shared" si="1"/>
        <v>14</v>
      </c>
      <c r="E90" s="447">
        <f>0</f>
        <v>0</v>
      </c>
      <c r="F90" s="447">
        <v>1</v>
      </c>
      <c r="G90" s="448">
        <f>0</f>
        <v>0</v>
      </c>
      <c r="H90" s="448">
        <v>1</v>
      </c>
      <c r="I90" s="448">
        <v>1</v>
      </c>
      <c r="J90" s="448">
        <v>2</v>
      </c>
      <c r="K90" s="448">
        <f>0</f>
        <v>0</v>
      </c>
      <c r="L90" s="448">
        <f>0</f>
        <v>0</v>
      </c>
      <c r="M90" s="448">
        <v>1</v>
      </c>
      <c r="N90" s="448">
        <v>2</v>
      </c>
      <c r="O90" s="448">
        <f>0</f>
        <v>0</v>
      </c>
      <c r="P90" s="448">
        <f>0</f>
        <v>0</v>
      </c>
      <c r="Q90" s="448">
        <f>0</f>
        <v>0</v>
      </c>
      <c r="R90" s="448">
        <v>1</v>
      </c>
      <c r="S90" s="448">
        <f>0</f>
        <v>0</v>
      </c>
      <c r="T90" s="448">
        <f>0</f>
        <v>0</v>
      </c>
      <c r="U90" s="448">
        <f>0</f>
        <v>0</v>
      </c>
      <c r="V90" s="448">
        <v>1</v>
      </c>
      <c r="W90" s="448">
        <v>4</v>
      </c>
      <c r="X90" s="315" t="s">
        <v>446</v>
      </c>
      <c r="Y90" s="1583"/>
    </row>
    <row r="91" spans="1:25" s="371" customFormat="1" ht="13.5" thickBot="1" x14ac:dyDescent="0.25">
      <c r="A91" s="1590" t="s">
        <v>1073</v>
      </c>
      <c r="B91" s="1591" t="s">
        <v>1074</v>
      </c>
      <c r="C91" s="967" t="s">
        <v>801</v>
      </c>
      <c r="D91" s="971">
        <f t="shared" si="1"/>
        <v>1</v>
      </c>
      <c r="E91" s="449">
        <f>0</f>
        <v>0</v>
      </c>
      <c r="F91" s="449">
        <f>0</f>
        <v>0</v>
      </c>
      <c r="G91" s="450">
        <v>1</v>
      </c>
      <c r="H91" s="450">
        <f>0</f>
        <v>0</v>
      </c>
      <c r="I91" s="450">
        <f>0</f>
        <v>0</v>
      </c>
      <c r="J91" s="450">
        <f>0</f>
        <v>0</v>
      </c>
      <c r="K91" s="450">
        <f>0</f>
        <v>0</v>
      </c>
      <c r="L91" s="450">
        <f>0</f>
        <v>0</v>
      </c>
      <c r="M91" s="450">
        <f>0</f>
        <v>0</v>
      </c>
      <c r="N91" s="450">
        <f>0</f>
        <v>0</v>
      </c>
      <c r="O91" s="450">
        <f>0</f>
        <v>0</v>
      </c>
      <c r="P91" s="450">
        <f>0</f>
        <v>0</v>
      </c>
      <c r="Q91" s="450">
        <f>0</f>
        <v>0</v>
      </c>
      <c r="R91" s="450">
        <f>0</f>
        <v>0</v>
      </c>
      <c r="S91" s="450">
        <f>0</f>
        <v>0</v>
      </c>
      <c r="T91" s="450">
        <f>0</f>
        <v>0</v>
      </c>
      <c r="U91" s="450">
        <f>0</f>
        <v>0</v>
      </c>
      <c r="V91" s="450">
        <f>0</f>
        <v>0</v>
      </c>
      <c r="W91" s="450">
        <f>0</f>
        <v>0</v>
      </c>
      <c r="X91" s="316" t="s">
        <v>184</v>
      </c>
      <c r="Y91" s="1586" t="s">
        <v>1075</v>
      </c>
    </row>
    <row r="92" spans="1:25" s="371" customFormat="1" ht="13.5" thickBot="1" x14ac:dyDescent="0.25">
      <c r="A92" s="1590"/>
      <c r="B92" s="1591"/>
      <c r="C92" s="967" t="s">
        <v>802</v>
      </c>
      <c r="D92" s="971">
        <f t="shared" si="1"/>
        <v>0</v>
      </c>
      <c r="E92" s="449">
        <f>0</f>
        <v>0</v>
      </c>
      <c r="F92" s="449">
        <f>0</f>
        <v>0</v>
      </c>
      <c r="G92" s="450">
        <f>0</f>
        <v>0</v>
      </c>
      <c r="H92" s="450">
        <f>0</f>
        <v>0</v>
      </c>
      <c r="I92" s="450">
        <f>0</f>
        <v>0</v>
      </c>
      <c r="J92" s="450">
        <f>0</f>
        <v>0</v>
      </c>
      <c r="K92" s="450">
        <f>0</f>
        <v>0</v>
      </c>
      <c r="L92" s="450">
        <f>0</f>
        <v>0</v>
      </c>
      <c r="M92" s="450">
        <f>0</f>
        <v>0</v>
      </c>
      <c r="N92" s="450">
        <f>0</f>
        <v>0</v>
      </c>
      <c r="O92" s="450">
        <f>0</f>
        <v>0</v>
      </c>
      <c r="P92" s="450">
        <f>0</f>
        <v>0</v>
      </c>
      <c r="Q92" s="450">
        <f>0</f>
        <v>0</v>
      </c>
      <c r="R92" s="450">
        <f>0</f>
        <v>0</v>
      </c>
      <c r="S92" s="450">
        <f>0</f>
        <v>0</v>
      </c>
      <c r="T92" s="450">
        <f>0</f>
        <v>0</v>
      </c>
      <c r="U92" s="450">
        <f>0</f>
        <v>0</v>
      </c>
      <c r="V92" s="450">
        <f>0</f>
        <v>0</v>
      </c>
      <c r="W92" s="450">
        <f>0</f>
        <v>0</v>
      </c>
      <c r="X92" s="316" t="s">
        <v>446</v>
      </c>
      <c r="Y92" s="1586"/>
    </row>
    <row r="93" spans="1:25" s="370" customFormat="1" ht="13.5" thickBot="1" x14ac:dyDescent="0.25">
      <c r="A93" s="1592" t="s">
        <v>525</v>
      </c>
      <c r="B93" s="1593" t="s">
        <v>526</v>
      </c>
      <c r="C93" s="965" t="s">
        <v>801</v>
      </c>
      <c r="D93" s="446">
        <f t="shared" si="1"/>
        <v>13</v>
      </c>
      <c r="E93" s="447">
        <f>0</f>
        <v>0</v>
      </c>
      <c r="F93" s="447">
        <v>1</v>
      </c>
      <c r="G93" s="448">
        <f>0</f>
        <v>0</v>
      </c>
      <c r="H93" s="448">
        <v>1</v>
      </c>
      <c r="I93" s="448">
        <f>0</f>
        <v>0</v>
      </c>
      <c r="J93" s="448">
        <f>0</f>
        <v>0</v>
      </c>
      <c r="K93" s="448">
        <f>0</f>
        <v>0</v>
      </c>
      <c r="L93" s="448">
        <v>1</v>
      </c>
      <c r="M93" s="448">
        <f>0</f>
        <v>0</v>
      </c>
      <c r="N93" s="448">
        <v>3</v>
      </c>
      <c r="O93" s="448">
        <v>1</v>
      </c>
      <c r="P93" s="448">
        <v>2</v>
      </c>
      <c r="Q93" s="448">
        <v>2</v>
      </c>
      <c r="R93" s="448">
        <f>0</f>
        <v>0</v>
      </c>
      <c r="S93" s="448">
        <f>0</f>
        <v>0</v>
      </c>
      <c r="T93" s="448">
        <v>1</v>
      </c>
      <c r="U93" s="448">
        <f>0</f>
        <v>0</v>
      </c>
      <c r="V93" s="448">
        <f>0</f>
        <v>0</v>
      </c>
      <c r="W93" s="448">
        <v>1</v>
      </c>
      <c r="X93" s="315" t="s">
        <v>184</v>
      </c>
      <c r="Y93" s="1583" t="s">
        <v>614</v>
      </c>
    </row>
    <row r="94" spans="1:25" s="370" customFormat="1" ht="13.5" thickBot="1" x14ac:dyDescent="0.25">
      <c r="A94" s="1592"/>
      <c r="B94" s="1593"/>
      <c r="C94" s="965" t="s">
        <v>802</v>
      </c>
      <c r="D94" s="446">
        <f t="shared" si="1"/>
        <v>7</v>
      </c>
      <c r="E94" s="447">
        <f>0</f>
        <v>0</v>
      </c>
      <c r="F94" s="447">
        <f>0</f>
        <v>0</v>
      </c>
      <c r="G94" s="448">
        <v>1</v>
      </c>
      <c r="H94" s="448">
        <v>1</v>
      </c>
      <c r="I94" s="448">
        <v>1</v>
      </c>
      <c r="J94" s="448">
        <v>2</v>
      </c>
      <c r="K94" s="448">
        <f>0</f>
        <v>0</v>
      </c>
      <c r="L94" s="448">
        <v>1</v>
      </c>
      <c r="M94" s="448">
        <v>1</v>
      </c>
      <c r="N94" s="448">
        <f>0</f>
        <v>0</v>
      </c>
      <c r="O94" s="448">
        <f>0</f>
        <v>0</v>
      </c>
      <c r="P94" s="448">
        <f>0</f>
        <v>0</v>
      </c>
      <c r="Q94" s="448">
        <f>0</f>
        <v>0</v>
      </c>
      <c r="R94" s="448">
        <f>0</f>
        <v>0</v>
      </c>
      <c r="S94" s="448">
        <f>0</f>
        <v>0</v>
      </c>
      <c r="T94" s="448">
        <f>0</f>
        <v>0</v>
      </c>
      <c r="U94" s="448">
        <f>0</f>
        <v>0</v>
      </c>
      <c r="V94" s="448">
        <f>0</f>
        <v>0</v>
      </c>
      <c r="W94" s="448">
        <f>0</f>
        <v>0</v>
      </c>
      <c r="X94" s="315" t="s">
        <v>446</v>
      </c>
      <c r="Y94" s="1583"/>
    </row>
    <row r="95" spans="1:25" s="371" customFormat="1" ht="13.5" thickBot="1" x14ac:dyDescent="0.25">
      <c r="A95" s="1590" t="s">
        <v>527</v>
      </c>
      <c r="B95" s="1591" t="s">
        <v>402</v>
      </c>
      <c r="C95" s="967" t="s">
        <v>801</v>
      </c>
      <c r="D95" s="971">
        <f t="shared" si="1"/>
        <v>21</v>
      </c>
      <c r="E95" s="449">
        <f>0</f>
        <v>0</v>
      </c>
      <c r="F95" s="449">
        <f>0</f>
        <v>0</v>
      </c>
      <c r="G95" s="450">
        <f>0</f>
        <v>0</v>
      </c>
      <c r="H95" s="450">
        <f>0</f>
        <v>0</v>
      </c>
      <c r="I95" s="450">
        <f>0</f>
        <v>0</v>
      </c>
      <c r="J95" s="450">
        <f>0</f>
        <v>0</v>
      </c>
      <c r="K95" s="450">
        <f>0</f>
        <v>0</v>
      </c>
      <c r="L95" s="450">
        <f>0</f>
        <v>0</v>
      </c>
      <c r="M95" s="450">
        <f>0</f>
        <v>0</v>
      </c>
      <c r="N95" s="450">
        <f>0</f>
        <v>0</v>
      </c>
      <c r="O95" s="450">
        <f>0</f>
        <v>0</v>
      </c>
      <c r="P95" s="450">
        <f>0</f>
        <v>0</v>
      </c>
      <c r="Q95" s="450">
        <f>0</f>
        <v>0</v>
      </c>
      <c r="R95" s="450">
        <f>0</f>
        <v>0</v>
      </c>
      <c r="S95" s="450">
        <f>0</f>
        <v>0</v>
      </c>
      <c r="T95" s="450">
        <f>0</f>
        <v>0</v>
      </c>
      <c r="U95" s="450">
        <f>0</f>
        <v>0</v>
      </c>
      <c r="V95" s="450">
        <f>0</f>
        <v>0</v>
      </c>
      <c r="W95" s="450">
        <v>21</v>
      </c>
      <c r="X95" s="316" t="s">
        <v>184</v>
      </c>
      <c r="Y95" s="1586" t="s">
        <v>585</v>
      </c>
    </row>
    <row r="96" spans="1:25" s="371" customFormat="1" ht="13.5" thickBot="1" x14ac:dyDescent="0.25">
      <c r="A96" s="1590"/>
      <c r="B96" s="1591"/>
      <c r="C96" s="967" t="s">
        <v>802</v>
      </c>
      <c r="D96" s="971">
        <f t="shared" si="1"/>
        <v>26</v>
      </c>
      <c r="E96" s="449">
        <f>0</f>
        <v>0</v>
      </c>
      <c r="F96" s="449">
        <f>0</f>
        <v>0</v>
      </c>
      <c r="G96" s="450">
        <f>0</f>
        <v>0</v>
      </c>
      <c r="H96" s="450">
        <f>0</f>
        <v>0</v>
      </c>
      <c r="I96" s="450">
        <f>0</f>
        <v>0</v>
      </c>
      <c r="J96" s="450">
        <f>0</f>
        <v>0</v>
      </c>
      <c r="K96" s="450">
        <f>0</f>
        <v>0</v>
      </c>
      <c r="L96" s="450">
        <f>0</f>
        <v>0</v>
      </c>
      <c r="M96" s="450">
        <f>0</f>
        <v>0</v>
      </c>
      <c r="N96" s="450">
        <f>0</f>
        <v>0</v>
      </c>
      <c r="O96" s="450">
        <f>0</f>
        <v>0</v>
      </c>
      <c r="P96" s="450">
        <f>0</f>
        <v>0</v>
      </c>
      <c r="Q96" s="450">
        <f>0</f>
        <v>0</v>
      </c>
      <c r="R96" s="450">
        <f>0</f>
        <v>0</v>
      </c>
      <c r="S96" s="450">
        <f>0</f>
        <v>0</v>
      </c>
      <c r="T96" s="450">
        <f>0</f>
        <v>0</v>
      </c>
      <c r="U96" s="450">
        <f>0</f>
        <v>0</v>
      </c>
      <c r="V96" s="450">
        <f>0</f>
        <v>0</v>
      </c>
      <c r="W96" s="450">
        <v>26</v>
      </c>
      <c r="X96" s="316" t="s">
        <v>446</v>
      </c>
      <c r="Y96" s="1586"/>
    </row>
    <row r="97" spans="1:25" s="370" customFormat="1" ht="20.25" customHeight="1" thickBot="1" x14ac:dyDescent="0.25">
      <c r="A97" s="1592" t="s">
        <v>528</v>
      </c>
      <c r="B97" s="1593" t="s">
        <v>529</v>
      </c>
      <c r="C97" s="965" t="s">
        <v>801</v>
      </c>
      <c r="D97" s="446">
        <f t="shared" si="1"/>
        <v>32</v>
      </c>
      <c r="E97" s="447">
        <f>0</f>
        <v>0</v>
      </c>
      <c r="F97" s="447">
        <f>0</f>
        <v>0</v>
      </c>
      <c r="G97" s="448">
        <f>0</f>
        <v>0</v>
      </c>
      <c r="H97" s="448">
        <f>0</f>
        <v>0</v>
      </c>
      <c r="I97" s="448">
        <f>0</f>
        <v>0</v>
      </c>
      <c r="J97" s="448">
        <f>0</f>
        <v>0</v>
      </c>
      <c r="K97" s="448">
        <f>0</f>
        <v>0</v>
      </c>
      <c r="L97" s="448">
        <f>0</f>
        <v>0</v>
      </c>
      <c r="M97" s="448">
        <f>0</f>
        <v>0</v>
      </c>
      <c r="N97" s="448">
        <f>0</f>
        <v>0</v>
      </c>
      <c r="O97" s="448">
        <f>0</f>
        <v>0</v>
      </c>
      <c r="P97" s="448">
        <f>0</f>
        <v>0</v>
      </c>
      <c r="Q97" s="448">
        <f>0</f>
        <v>0</v>
      </c>
      <c r="R97" s="448">
        <f>0</f>
        <v>0</v>
      </c>
      <c r="S97" s="448">
        <f>0</f>
        <v>0</v>
      </c>
      <c r="T97" s="448">
        <v>1</v>
      </c>
      <c r="U97" s="448">
        <v>1</v>
      </c>
      <c r="V97" s="448">
        <f>0</f>
        <v>0</v>
      </c>
      <c r="W97" s="448">
        <v>30</v>
      </c>
      <c r="X97" s="315" t="s">
        <v>184</v>
      </c>
      <c r="Y97" s="1583" t="s">
        <v>624</v>
      </c>
    </row>
    <row r="98" spans="1:25" s="370" customFormat="1" ht="20.25" customHeight="1" thickBot="1" x14ac:dyDescent="0.25">
      <c r="A98" s="1592"/>
      <c r="B98" s="1593"/>
      <c r="C98" s="965" t="s">
        <v>802</v>
      </c>
      <c r="D98" s="446">
        <f t="shared" si="1"/>
        <v>28</v>
      </c>
      <c r="E98" s="447">
        <f>0</f>
        <v>0</v>
      </c>
      <c r="F98" s="447">
        <f>0</f>
        <v>0</v>
      </c>
      <c r="G98" s="448">
        <f>0</f>
        <v>0</v>
      </c>
      <c r="H98" s="448">
        <f>0</f>
        <v>0</v>
      </c>
      <c r="I98" s="448">
        <f>0</f>
        <v>0</v>
      </c>
      <c r="J98" s="448">
        <f>0</f>
        <v>0</v>
      </c>
      <c r="K98" s="448">
        <f>0</f>
        <v>0</v>
      </c>
      <c r="L98" s="448">
        <f>0</f>
        <v>0</v>
      </c>
      <c r="M98" s="448">
        <f>0</f>
        <v>0</v>
      </c>
      <c r="N98" s="448">
        <f>0</f>
        <v>0</v>
      </c>
      <c r="O98" s="448">
        <f>0</f>
        <v>0</v>
      </c>
      <c r="P98" s="448">
        <f>0</f>
        <v>0</v>
      </c>
      <c r="Q98" s="448">
        <f>0</f>
        <v>0</v>
      </c>
      <c r="R98" s="448">
        <v>1</v>
      </c>
      <c r="S98" s="448">
        <f>0</f>
        <v>0</v>
      </c>
      <c r="T98" s="448">
        <v>2</v>
      </c>
      <c r="U98" s="448">
        <v>1</v>
      </c>
      <c r="V98" s="448">
        <f>0</f>
        <v>0</v>
      </c>
      <c r="W98" s="448">
        <v>24</v>
      </c>
      <c r="X98" s="315" t="s">
        <v>446</v>
      </c>
      <c r="Y98" s="1583"/>
    </row>
    <row r="99" spans="1:25" ht="25.5" customHeight="1" thickBot="1" x14ac:dyDescent="0.25">
      <c r="A99" s="1590" t="s">
        <v>530</v>
      </c>
      <c r="B99" s="1591" t="s">
        <v>531</v>
      </c>
      <c r="C99" s="967" t="s">
        <v>801</v>
      </c>
      <c r="D99" s="971">
        <f t="shared" si="1"/>
        <v>3</v>
      </c>
      <c r="E99" s="449">
        <f>0</f>
        <v>0</v>
      </c>
      <c r="F99" s="449">
        <f>0</f>
        <v>0</v>
      </c>
      <c r="G99" s="450">
        <f>0</f>
        <v>0</v>
      </c>
      <c r="H99" s="450">
        <f>0</f>
        <v>0</v>
      </c>
      <c r="I99" s="450">
        <f>0</f>
        <v>0</v>
      </c>
      <c r="J99" s="450">
        <v>1</v>
      </c>
      <c r="K99" s="450">
        <f>0</f>
        <v>0</v>
      </c>
      <c r="L99" s="450">
        <f>0</f>
        <v>0</v>
      </c>
      <c r="M99" s="450">
        <f>0</f>
        <v>0</v>
      </c>
      <c r="N99" s="450">
        <f>0</f>
        <v>0</v>
      </c>
      <c r="O99" s="450">
        <f>0</f>
        <v>0</v>
      </c>
      <c r="P99" s="450">
        <v>1</v>
      </c>
      <c r="Q99" s="450">
        <f>0</f>
        <v>0</v>
      </c>
      <c r="R99" s="450">
        <f>0</f>
        <v>0</v>
      </c>
      <c r="S99" s="450">
        <f>0</f>
        <v>0</v>
      </c>
      <c r="T99" s="450">
        <f>0</f>
        <v>0</v>
      </c>
      <c r="U99" s="450">
        <f>0</f>
        <v>0</v>
      </c>
      <c r="V99" s="450">
        <f>0</f>
        <v>0</v>
      </c>
      <c r="W99" s="450">
        <v>1</v>
      </c>
      <c r="X99" s="316" t="s">
        <v>184</v>
      </c>
      <c r="Y99" s="1586" t="s">
        <v>623</v>
      </c>
    </row>
    <row r="100" spans="1:25" ht="25.5" customHeight="1" thickBot="1" x14ac:dyDescent="0.25">
      <c r="A100" s="1590"/>
      <c r="B100" s="1591"/>
      <c r="C100" s="967" t="s">
        <v>802</v>
      </c>
      <c r="D100" s="971">
        <f t="shared" si="1"/>
        <v>5</v>
      </c>
      <c r="E100" s="449">
        <f>0</f>
        <v>0</v>
      </c>
      <c r="F100" s="449">
        <v>2</v>
      </c>
      <c r="G100" s="450">
        <f>0</f>
        <v>0</v>
      </c>
      <c r="H100" s="450">
        <f>0</f>
        <v>0</v>
      </c>
      <c r="I100" s="450">
        <v>2</v>
      </c>
      <c r="J100" s="450">
        <f>0</f>
        <v>0</v>
      </c>
      <c r="K100" s="450">
        <f>0</f>
        <v>0</v>
      </c>
      <c r="L100" s="450">
        <f>0</f>
        <v>0</v>
      </c>
      <c r="M100" s="450">
        <f>0</f>
        <v>0</v>
      </c>
      <c r="N100" s="450">
        <f>0</f>
        <v>0</v>
      </c>
      <c r="O100" s="450">
        <f>0</f>
        <v>0</v>
      </c>
      <c r="P100" s="450">
        <f>0</f>
        <v>0</v>
      </c>
      <c r="Q100" s="450">
        <f>0</f>
        <v>0</v>
      </c>
      <c r="R100" s="450">
        <f>0</f>
        <v>0</v>
      </c>
      <c r="S100" s="450">
        <f>0</f>
        <v>0</v>
      </c>
      <c r="T100" s="450">
        <f>0</f>
        <v>0</v>
      </c>
      <c r="U100" s="450">
        <f>0</f>
        <v>0</v>
      </c>
      <c r="V100" s="450">
        <f>0</f>
        <v>0</v>
      </c>
      <c r="W100" s="450">
        <v>1</v>
      </c>
      <c r="X100" s="316" t="s">
        <v>446</v>
      </c>
      <c r="Y100" s="1586"/>
    </row>
    <row r="101" spans="1:25" ht="13.5" thickBot="1" x14ac:dyDescent="0.25">
      <c r="A101" s="1592" t="s">
        <v>532</v>
      </c>
      <c r="B101" s="1593" t="s">
        <v>533</v>
      </c>
      <c r="C101" s="965" t="s">
        <v>801</v>
      </c>
      <c r="D101" s="446">
        <f t="shared" si="1"/>
        <v>133</v>
      </c>
      <c r="E101" s="447">
        <f>0</f>
        <v>0</v>
      </c>
      <c r="F101" s="447">
        <f>0</f>
        <v>0</v>
      </c>
      <c r="G101" s="448">
        <v>1</v>
      </c>
      <c r="H101" s="448">
        <f>0</f>
        <v>0</v>
      </c>
      <c r="I101" s="448">
        <f>0</f>
        <v>0</v>
      </c>
      <c r="J101" s="448">
        <v>1</v>
      </c>
      <c r="K101" s="448">
        <v>3</v>
      </c>
      <c r="L101" s="448">
        <v>4</v>
      </c>
      <c r="M101" s="448">
        <v>7</v>
      </c>
      <c r="N101" s="448">
        <v>9</v>
      </c>
      <c r="O101" s="448">
        <v>22</v>
      </c>
      <c r="P101" s="448">
        <v>22</v>
      </c>
      <c r="Q101" s="448">
        <v>20</v>
      </c>
      <c r="R101" s="448">
        <v>19</v>
      </c>
      <c r="S101" s="448">
        <v>15</v>
      </c>
      <c r="T101" s="448">
        <v>6</v>
      </c>
      <c r="U101" s="448">
        <v>1</v>
      </c>
      <c r="V101" s="448">
        <f>0</f>
        <v>0</v>
      </c>
      <c r="W101" s="448">
        <v>3</v>
      </c>
      <c r="X101" s="315" t="s">
        <v>184</v>
      </c>
      <c r="Y101" s="1583" t="s">
        <v>615</v>
      </c>
    </row>
    <row r="102" spans="1:25" ht="13.5" thickBot="1" x14ac:dyDescent="0.25">
      <c r="A102" s="1592"/>
      <c r="B102" s="1593"/>
      <c r="C102" s="965" t="s">
        <v>802</v>
      </c>
      <c r="D102" s="446">
        <f t="shared" si="1"/>
        <v>7</v>
      </c>
      <c r="E102" s="447">
        <f>0</f>
        <v>0</v>
      </c>
      <c r="F102" s="447">
        <f>0</f>
        <v>0</v>
      </c>
      <c r="G102" s="448">
        <f>0</f>
        <v>0</v>
      </c>
      <c r="H102" s="448">
        <f>0</f>
        <v>0</v>
      </c>
      <c r="I102" s="448">
        <f>0</f>
        <v>0</v>
      </c>
      <c r="J102" s="448">
        <f>0</f>
        <v>0</v>
      </c>
      <c r="K102" s="448">
        <f>0</f>
        <v>0</v>
      </c>
      <c r="L102" s="448">
        <f>0</f>
        <v>0</v>
      </c>
      <c r="M102" s="448">
        <f>0</f>
        <v>0</v>
      </c>
      <c r="N102" s="448">
        <v>1</v>
      </c>
      <c r="O102" s="448">
        <f>0</f>
        <v>0</v>
      </c>
      <c r="P102" s="448">
        <f>0</f>
        <v>0</v>
      </c>
      <c r="Q102" s="448">
        <f>0</f>
        <v>0</v>
      </c>
      <c r="R102" s="448">
        <f>0</f>
        <v>0</v>
      </c>
      <c r="S102" s="448">
        <v>1</v>
      </c>
      <c r="T102" s="448">
        <v>1</v>
      </c>
      <c r="U102" s="448">
        <f>0</f>
        <v>0</v>
      </c>
      <c r="V102" s="448">
        <f>0</f>
        <v>0</v>
      </c>
      <c r="W102" s="448">
        <v>4</v>
      </c>
      <c r="X102" s="315" t="s">
        <v>446</v>
      </c>
      <c r="Y102" s="1583"/>
    </row>
    <row r="103" spans="1:25" ht="13.5" thickBot="1" x14ac:dyDescent="0.25">
      <c r="A103" s="1590" t="s">
        <v>1125</v>
      </c>
      <c r="B103" s="1591" t="s">
        <v>643</v>
      </c>
      <c r="C103" s="967" t="s">
        <v>801</v>
      </c>
      <c r="D103" s="971">
        <f t="shared" si="1"/>
        <v>76</v>
      </c>
      <c r="E103" s="449">
        <f>0</f>
        <v>0</v>
      </c>
      <c r="F103" s="449">
        <v>4</v>
      </c>
      <c r="G103" s="450">
        <v>2</v>
      </c>
      <c r="H103" s="450">
        <v>6</v>
      </c>
      <c r="I103" s="450">
        <v>3</v>
      </c>
      <c r="J103" s="450">
        <v>4</v>
      </c>
      <c r="K103" s="450">
        <v>5</v>
      </c>
      <c r="L103" s="450">
        <v>3</v>
      </c>
      <c r="M103" s="450">
        <v>4</v>
      </c>
      <c r="N103" s="450">
        <v>9</v>
      </c>
      <c r="O103" s="450">
        <v>6</v>
      </c>
      <c r="P103" s="450">
        <v>3</v>
      </c>
      <c r="Q103" s="450">
        <v>9</v>
      </c>
      <c r="R103" s="450">
        <v>9</v>
      </c>
      <c r="S103" s="450">
        <v>2</v>
      </c>
      <c r="T103" s="450">
        <f>0</f>
        <v>0</v>
      </c>
      <c r="U103" s="450">
        <f>0</f>
        <v>0</v>
      </c>
      <c r="V103" s="450">
        <v>1</v>
      </c>
      <c r="W103" s="450">
        <v>6</v>
      </c>
      <c r="X103" s="316" t="s">
        <v>184</v>
      </c>
      <c r="Y103" s="1586" t="s">
        <v>687</v>
      </c>
    </row>
    <row r="104" spans="1:25" ht="79.5" customHeight="1" thickBot="1" x14ac:dyDescent="0.25">
      <c r="A104" s="1590"/>
      <c r="B104" s="1591"/>
      <c r="C104" s="967" t="s">
        <v>802</v>
      </c>
      <c r="D104" s="971">
        <f t="shared" si="1"/>
        <v>41</v>
      </c>
      <c r="E104" s="449">
        <f>0</f>
        <v>0</v>
      </c>
      <c r="F104" s="449">
        <v>4</v>
      </c>
      <c r="G104" s="450">
        <v>3</v>
      </c>
      <c r="H104" s="450">
        <v>2</v>
      </c>
      <c r="I104" s="450">
        <v>3</v>
      </c>
      <c r="J104" s="450">
        <v>4</v>
      </c>
      <c r="K104" s="450">
        <v>1</v>
      </c>
      <c r="L104" s="450">
        <v>1</v>
      </c>
      <c r="M104" s="450">
        <v>3</v>
      </c>
      <c r="N104" s="450">
        <v>2</v>
      </c>
      <c r="O104" s="450">
        <v>1</v>
      </c>
      <c r="P104" s="450">
        <v>3</v>
      </c>
      <c r="Q104" s="450">
        <v>4</v>
      </c>
      <c r="R104" s="450">
        <v>1</v>
      </c>
      <c r="S104" s="450">
        <v>1</v>
      </c>
      <c r="T104" s="450">
        <f>0</f>
        <v>0</v>
      </c>
      <c r="U104" s="450">
        <v>1</v>
      </c>
      <c r="V104" s="450">
        <f>0</f>
        <v>0</v>
      </c>
      <c r="W104" s="450">
        <v>7</v>
      </c>
      <c r="X104" s="316" t="s">
        <v>446</v>
      </c>
      <c r="Y104" s="1586"/>
    </row>
    <row r="105" spans="1:25" ht="13.5" thickBot="1" x14ac:dyDescent="0.25">
      <c r="A105" s="1592" t="s">
        <v>534</v>
      </c>
      <c r="B105" s="1593" t="s">
        <v>535</v>
      </c>
      <c r="C105" s="965" t="s">
        <v>801</v>
      </c>
      <c r="D105" s="446">
        <f t="shared" si="1"/>
        <v>29</v>
      </c>
      <c r="E105" s="447">
        <f>0</f>
        <v>0</v>
      </c>
      <c r="F105" s="447">
        <f>0</f>
        <v>0</v>
      </c>
      <c r="G105" s="448">
        <f>0</f>
        <v>0</v>
      </c>
      <c r="H105" s="448">
        <f>0</f>
        <v>0</v>
      </c>
      <c r="I105" s="448">
        <f>0</f>
        <v>0</v>
      </c>
      <c r="J105" s="448">
        <f>0</f>
        <v>0</v>
      </c>
      <c r="K105" s="448">
        <v>1</v>
      </c>
      <c r="L105" s="448">
        <v>2</v>
      </c>
      <c r="M105" s="448">
        <v>1</v>
      </c>
      <c r="N105" s="448">
        <v>3</v>
      </c>
      <c r="O105" s="448">
        <v>4</v>
      </c>
      <c r="P105" s="448">
        <v>4</v>
      </c>
      <c r="Q105" s="448">
        <v>5</v>
      </c>
      <c r="R105" s="448">
        <v>6</v>
      </c>
      <c r="S105" s="448">
        <v>3</v>
      </c>
      <c r="T105" s="448">
        <f>0</f>
        <v>0</v>
      </c>
      <c r="U105" s="448">
        <f>0</f>
        <v>0</v>
      </c>
      <c r="V105" s="448">
        <f>0</f>
        <v>0</v>
      </c>
      <c r="W105" s="448">
        <f>0</f>
        <v>0</v>
      </c>
      <c r="X105" s="315" t="s">
        <v>184</v>
      </c>
      <c r="Y105" s="1583" t="s">
        <v>616</v>
      </c>
    </row>
    <row r="106" spans="1:25" ht="13.5" thickBot="1" x14ac:dyDescent="0.25">
      <c r="A106" s="1592"/>
      <c r="B106" s="1593"/>
      <c r="C106" s="965" t="s">
        <v>802</v>
      </c>
      <c r="D106" s="446">
        <f t="shared" si="1"/>
        <v>2</v>
      </c>
      <c r="E106" s="447">
        <f>0</f>
        <v>0</v>
      </c>
      <c r="F106" s="447">
        <f>0</f>
        <v>0</v>
      </c>
      <c r="G106" s="448">
        <f>0</f>
        <v>0</v>
      </c>
      <c r="H106" s="448">
        <f>0</f>
        <v>0</v>
      </c>
      <c r="I106" s="448">
        <f>0</f>
        <v>0</v>
      </c>
      <c r="J106" s="448">
        <f>0</f>
        <v>0</v>
      </c>
      <c r="K106" s="448">
        <f>0</f>
        <v>0</v>
      </c>
      <c r="L106" s="448">
        <f>0</f>
        <v>0</v>
      </c>
      <c r="M106" s="448">
        <f>0</f>
        <v>0</v>
      </c>
      <c r="N106" s="448">
        <f>0</f>
        <v>0</v>
      </c>
      <c r="O106" s="448">
        <f>0</f>
        <v>0</v>
      </c>
      <c r="P106" s="448">
        <f>0</f>
        <v>0</v>
      </c>
      <c r="Q106" s="448">
        <f>0</f>
        <v>0</v>
      </c>
      <c r="R106" s="448">
        <v>1</v>
      </c>
      <c r="S106" s="448">
        <v>1</v>
      </c>
      <c r="T106" s="448">
        <f>0</f>
        <v>0</v>
      </c>
      <c r="U106" s="448">
        <f>0</f>
        <v>0</v>
      </c>
      <c r="V106" s="448">
        <f>0</f>
        <v>0</v>
      </c>
      <c r="W106" s="448">
        <f>0</f>
        <v>0</v>
      </c>
      <c r="X106" s="315" t="s">
        <v>446</v>
      </c>
      <c r="Y106" s="1583"/>
    </row>
    <row r="107" spans="1:25" ht="13.5" thickBot="1" x14ac:dyDescent="0.25">
      <c r="A107" s="1590" t="s">
        <v>536</v>
      </c>
      <c r="B107" s="1591" t="s">
        <v>1076</v>
      </c>
      <c r="C107" s="967" t="s">
        <v>801</v>
      </c>
      <c r="D107" s="971">
        <f t="shared" si="1"/>
        <v>18</v>
      </c>
      <c r="E107" s="449">
        <f>0</f>
        <v>0</v>
      </c>
      <c r="F107" s="449">
        <f>0</f>
        <v>0</v>
      </c>
      <c r="G107" s="450">
        <f>0</f>
        <v>0</v>
      </c>
      <c r="H107" s="450">
        <f>0</f>
        <v>0</v>
      </c>
      <c r="I107" s="450">
        <f>0</f>
        <v>0</v>
      </c>
      <c r="J107" s="450">
        <f>0</f>
        <v>0</v>
      </c>
      <c r="K107" s="450">
        <f>0</f>
        <v>0</v>
      </c>
      <c r="L107" s="450">
        <f>0</f>
        <v>0</v>
      </c>
      <c r="M107" s="450">
        <f>0</f>
        <v>0</v>
      </c>
      <c r="N107" s="450">
        <v>1</v>
      </c>
      <c r="O107" s="450">
        <v>1</v>
      </c>
      <c r="P107" s="450">
        <v>2</v>
      </c>
      <c r="Q107" s="450">
        <v>2</v>
      </c>
      <c r="R107" s="450">
        <v>5</v>
      </c>
      <c r="S107" s="450">
        <v>3</v>
      </c>
      <c r="T107" s="450">
        <v>1</v>
      </c>
      <c r="U107" s="450">
        <f>0</f>
        <v>0</v>
      </c>
      <c r="V107" s="450">
        <v>1</v>
      </c>
      <c r="W107" s="450">
        <v>2</v>
      </c>
      <c r="X107" s="316" t="s">
        <v>184</v>
      </c>
      <c r="Y107" s="1586" t="s">
        <v>617</v>
      </c>
    </row>
    <row r="108" spans="1:25" ht="13.5" thickBot="1" x14ac:dyDescent="0.25">
      <c r="A108" s="1590"/>
      <c r="B108" s="1591"/>
      <c r="C108" s="967" t="s">
        <v>802</v>
      </c>
      <c r="D108" s="971">
        <f t="shared" si="1"/>
        <v>2</v>
      </c>
      <c r="E108" s="449">
        <f>0</f>
        <v>0</v>
      </c>
      <c r="F108" s="449">
        <f>0</f>
        <v>0</v>
      </c>
      <c r="G108" s="450">
        <f>0</f>
        <v>0</v>
      </c>
      <c r="H108" s="450">
        <f>0</f>
        <v>0</v>
      </c>
      <c r="I108" s="450">
        <f>0</f>
        <v>0</v>
      </c>
      <c r="J108" s="450">
        <f>0</f>
        <v>0</v>
      </c>
      <c r="K108" s="450">
        <f>0</f>
        <v>0</v>
      </c>
      <c r="L108" s="450">
        <f>0</f>
        <v>0</v>
      </c>
      <c r="M108" s="450">
        <f>0</f>
        <v>0</v>
      </c>
      <c r="N108" s="450">
        <f>0</f>
        <v>0</v>
      </c>
      <c r="O108" s="450">
        <f>0</f>
        <v>0</v>
      </c>
      <c r="P108" s="450">
        <f>0</f>
        <v>0</v>
      </c>
      <c r="Q108" s="450">
        <f>0</f>
        <v>0</v>
      </c>
      <c r="R108" s="450">
        <f>0</f>
        <v>0</v>
      </c>
      <c r="S108" s="450">
        <f>0</f>
        <v>0</v>
      </c>
      <c r="T108" s="450">
        <v>1</v>
      </c>
      <c r="U108" s="450">
        <v>1</v>
      </c>
      <c r="V108" s="450">
        <f>0</f>
        <v>0</v>
      </c>
      <c r="W108" s="450">
        <f>0</f>
        <v>0</v>
      </c>
      <c r="X108" s="316" t="s">
        <v>446</v>
      </c>
      <c r="Y108" s="1586"/>
    </row>
    <row r="109" spans="1:25" ht="13.5" thickBot="1" x14ac:dyDescent="0.25">
      <c r="A109" s="1592" t="s">
        <v>537</v>
      </c>
      <c r="B109" s="1593" t="s">
        <v>538</v>
      </c>
      <c r="C109" s="965" t="s">
        <v>801</v>
      </c>
      <c r="D109" s="446">
        <f t="shared" si="1"/>
        <v>6</v>
      </c>
      <c r="E109" s="447">
        <f>0</f>
        <v>0</v>
      </c>
      <c r="F109" s="447">
        <f>0</f>
        <v>0</v>
      </c>
      <c r="G109" s="448">
        <v>1</v>
      </c>
      <c r="H109" s="448">
        <f>0</f>
        <v>0</v>
      </c>
      <c r="I109" s="448">
        <f>0</f>
        <v>0</v>
      </c>
      <c r="J109" s="448">
        <f>0</f>
        <v>0</v>
      </c>
      <c r="K109" s="448">
        <f>0</f>
        <v>0</v>
      </c>
      <c r="L109" s="448">
        <f>0</f>
        <v>0</v>
      </c>
      <c r="M109" s="448">
        <f>0</f>
        <v>0</v>
      </c>
      <c r="N109" s="448">
        <f>0</f>
        <v>0</v>
      </c>
      <c r="O109" s="448">
        <f>0</f>
        <v>0</v>
      </c>
      <c r="P109" s="448">
        <v>2</v>
      </c>
      <c r="Q109" s="448">
        <v>1</v>
      </c>
      <c r="R109" s="448">
        <v>1</v>
      </c>
      <c r="S109" s="448">
        <v>1</v>
      </c>
      <c r="T109" s="448">
        <f>0</f>
        <v>0</v>
      </c>
      <c r="U109" s="448">
        <f>0</f>
        <v>0</v>
      </c>
      <c r="V109" s="448">
        <f>0</f>
        <v>0</v>
      </c>
      <c r="W109" s="448">
        <f>0</f>
        <v>0</v>
      </c>
      <c r="X109" s="315" t="s">
        <v>184</v>
      </c>
      <c r="Y109" s="1583" t="s">
        <v>618</v>
      </c>
    </row>
    <row r="110" spans="1:25" ht="13.5" thickBot="1" x14ac:dyDescent="0.25">
      <c r="A110" s="1592"/>
      <c r="B110" s="1593"/>
      <c r="C110" s="965" t="s">
        <v>802</v>
      </c>
      <c r="D110" s="446">
        <f t="shared" si="1"/>
        <v>0</v>
      </c>
      <c r="E110" s="447">
        <f>0</f>
        <v>0</v>
      </c>
      <c r="F110" s="447">
        <f>0</f>
        <v>0</v>
      </c>
      <c r="G110" s="448">
        <f>0</f>
        <v>0</v>
      </c>
      <c r="H110" s="448">
        <f>0</f>
        <v>0</v>
      </c>
      <c r="I110" s="448">
        <f>0</f>
        <v>0</v>
      </c>
      <c r="J110" s="448">
        <f>0</f>
        <v>0</v>
      </c>
      <c r="K110" s="448">
        <f>0</f>
        <v>0</v>
      </c>
      <c r="L110" s="448">
        <f>0</f>
        <v>0</v>
      </c>
      <c r="M110" s="448">
        <f>0</f>
        <v>0</v>
      </c>
      <c r="N110" s="448">
        <f>0</f>
        <v>0</v>
      </c>
      <c r="O110" s="448">
        <f>0</f>
        <v>0</v>
      </c>
      <c r="P110" s="448">
        <f>0</f>
        <v>0</v>
      </c>
      <c r="Q110" s="448">
        <f>0</f>
        <v>0</v>
      </c>
      <c r="R110" s="448">
        <f>0</f>
        <v>0</v>
      </c>
      <c r="S110" s="448">
        <f>0</f>
        <v>0</v>
      </c>
      <c r="T110" s="448">
        <f>0</f>
        <v>0</v>
      </c>
      <c r="U110" s="448">
        <f>0</f>
        <v>0</v>
      </c>
      <c r="V110" s="448">
        <f>0</f>
        <v>0</v>
      </c>
      <c r="W110" s="448">
        <f>0</f>
        <v>0</v>
      </c>
      <c r="X110" s="315" t="s">
        <v>446</v>
      </c>
      <c r="Y110" s="1583"/>
    </row>
    <row r="111" spans="1:25" ht="18" customHeight="1" thickBot="1" x14ac:dyDescent="0.25">
      <c r="A111" s="1590" t="s">
        <v>539</v>
      </c>
      <c r="B111" s="1591" t="s">
        <v>540</v>
      </c>
      <c r="C111" s="967" t="s">
        <v>801</v>
      </c>
      <c r="D111" s="971">
        <f t="shared" si="1"/>
        <v>10</v>
      </c>
      <c r="E111" s="449">
        <f>0</f>
        <v>0</v>
      </c>
      <c r="F111" s="449">
        <f>0</f>
        <v>0</v>
      </c>
      <c r="G111" s="450">
        <f>0</f>
        <v>0</v>
      </c>
      <c r="H111" s="450">
        <f>0</f>
        <v>0</v>
      </c>
      <c r="I111" s="450">
        <f>0</f>
        <v>0</v>
      </c>
      <c r="J111" s="450">
        <f>0</f>
        <v>0</v>
      </c>
      <c r="K111" s="450">
        <f>0</f>
        <v>0</v>
      </c>
      <c r="L111" s="450">
        <f>0</f>
        <v>0</v>
      </c>
      <c r="M111" s="450">
        <f>0</f>
        <v>0</v>
      </c>
      <c r="N111" s="450">
        <v>2</v>
      </c>
      <c r="O111" s="450">
        <v>2</v>
      </c>
      <c r="P111" s="450">
        <v>1</v>
      </c>
      <c r="Q111" s="450">
        <v>4</v>
      </c>
      <c r="R111" s="450">
        <f>0</f>
        <v>0</v>
      </c>
      <c r="S111" s="450">
        <v>1</v>
      </c>
      <c r="T111" s="450">
        <f>0</f>
        <v>0</v>
      </c>
      <c r="U111" s="450">
        <f>0</f>
        <v>0</v>
      </c>
      <c r="V111" s="450">
        <f>0</f>
        <v>0</v>
      </c>
      <c r="W111" s="450">
        <f>0</f>
        <v>0</v>
      </c>
      <c r="X111" s="316" t="s">
        <v>184</v>
      </c>
      <c r="Y111" s="1586" t="s">
        <v>619</v>
      </c>
    </row>
    <row r="112" spans="1:25" ht="18" customHeight="1" thickBot="1" x14ac:dyDescent="0.25">
      <c r="A112" s="1590"/>
      <c r="B112" s="1591"/>
      <c r="C112" s="967" t="s">
        <v>802</v>
      </c>
      <c r="D112" s="971">
        <f t="shared" si="1"/>
        <v>2</v>
      </c>
      <c r="E112" s="449">
        <f>0</f>
        <v>0</v>
      </c>
      <c r="F112" s="449">
        <f>0</f>
        <v>0</v>
      </c>
      <c r="G112" s="450">
        <f>0</f>
        <v>0</v>
      </c>
      <c r="H112" s="450">
        <f>0</f>
        <v>0</v>
      </c>
      <c r="I112" s="450">
        <v>1</v>
      </c>
      <c r="J112" s="450">
        <f>0</f>
        <v>0</v>
      </c>
      <c r="K112" s="450">
        <f>0</f>
        <v>0</v>
      </c>
      <c r="L112" s="450">
        <f>0</f>
        <v>0</v>
      </c>
      <c r="M112" s="450">
        <f>0</f>
        <v>0</v>
      </c>
      <c r="N112" s="450">
        <f>0</f>
        <v>0</v>
      </c>
      <c r="O112" s="450">
        <f>0</f>
        <v>0</v>
      </c>
      <c r="P112" s="450">
        <f>0</f>
        <v>0</v>
      </c>
      <c r="Q112" s="450">
        <f>0</f>
        <v>0</v>
      </c>
      <c r="R112" s="450">
        <f>0</f>
        <v>0</v>
      </c>
      <c r="S112" s="450">
        <f>0</f>
        <v>0</v>
      </c>
      <c r="T112" s="450">
        <f>0</f>
        <v>0</v>
      </c>
      <c r="U112" s="450">
        <f>0</f>
        <v>0</v>
      </c>
      <c r="V112" s="450">
        <f>0</f>
        <v>0</v>
      </c>
      <c r="W112" s="450">
        <v>1</v>
      </c>
      <c r="X112" s="316" t="s">
        <v>446</v>
      </c>
      <c r="Y112" s="1586"/>
    </row>
    <row r="113" spans="1:25" ht="13.5" thickBot="1" x14ac:dyDescent="0.25">
      <c r="A113" s="1592" t="s">
        <v>541</v>
      </c>
      <c r="B113" s="1593" t="s">
        <v>751</v>
      </c>
      <c r="C113" s="965" t="s">
        <v>801</v>
      </c>
      <c r="D113" s="446">
        <f t="shared" si="1"/>
        <v>54</v>
      </c>
      <c r="E113" s="447">
        <f>0</f>
        <v>0</v>
      </c>
      <c r="F113" s="447">
        <f>0</f>
        <v>0</v>
      </c>
      <c r="G113" s="448">
        <f>0</f>
        <v>0</v>
      </c>
      <c r="H113" s="448">
        <f>0</f>
        <v>0</v>
      </c>
      <c r="I113" s="448">
        <f>0</f>
        <v>0</v>
      </c>
      <c r="J113" s="448">
        <f>0</f>
        <v>0</v>
      </c>
      <c r="K113" s="448">
        <f>0</f>
        <v>0</v>
      </c>
      <c r="L113" s="448">
        <v>1</v>
      </c>
      <c r="M113" s="448">
        <v>2</v>
      </c>
      <c r="N113" s="448">
        <v>3</v>
      </c>
      <c r="O113" s="448">
        <v>5</v>
      </c>
      <c r="P113" s="448">
        <v>8</v>
      </c>
      <c r="Q113" s="448">
        <v>10</v>
      </c>
      <c r="R113" s="448">
        <v>15</v>
      </c>
      <c r="S113" s="448">
        <v>9</v>
      </c>
      <c r="T113" s="448">
        <v>1</v>
      </c>
      <c r="U113" s="448">
        <f>0</f>
        <v>0</v>
      </c>
      <c r="V113" s="448">
        <f>0</f>
        <v>0</v>
      </c>
      <c r="W113" s="448">
        <f>0</f>
        <v>0</v>
      </c>
      <c r="X113" s="315" t="s">
        <v>184</v>
      </c>
      <c r="Y113" s="1583" t="s">
        <v>750</v>
      </c>
    </row>
    <row r="114" spans="1:25" ht="13.5" thickBot="1" x14ac:dyDescent="0.25">
      <c r="A114" s="1592"/>
      <c r="B114" s="1593"/>
      <c r="C114" s="965" t="s">
        <v>802</v>
      </c>
      <c r="D114" s="446">
        <f t="shared" si="1"/>
        <v>0</v>
      </c>
      <c r="E114" s="447">
        <f>0</f>
        <v>0</v>
      </c>
      <c r="F114" s="447">
        <f>0</f>
        <v>0</v>
      </c>
      <c r="G114" s="448">
        <f>0</f>
        <v>0</v>
      </c>
      <c r="H114" s="448">
        <f>0</f>
        <v>0</v>
      </c>
      <c r="I114" s="448">
        <f>0</f>
        <v>0</v>
      </c>
      <c r="J114" s="448">
        <f>0</f>
        <v>0</v>
      </c>
      <c r="K114" s="448">
        <f>0</f>
        <v>0</v>
      </c>
      <c r="L114" s="448">
        <f>0</f>
        <v>0</v>
      </c>
      <c r="M114" s="448">
        <f>0</f>
        <v>0</v>
      </c>
      <c r="N114" s="448">
        <f>0</f>
        <v>0</v>
      </c>
      <c r="O114" s="448">
        <f>0</f>
        <v>0</v>
      </c>
      <c r="P114" s="448">
        <f>0</f>
        <v>0</v>
      </c>
      <c r="Q114" s="448">
        <f>0</f>
        <v>0</v>
      </c>
      <c r="R114" s="448">
        <f>0</f>
        <v>0</v>
      </c>
      <c r="S114" s="448">
        <f>0</f>
        <v>0</v>
      </c>
      <c r="T114" s="448">
        <f>0</f>
        <v>0</v>
      </c>
      <c r="U114" s="448">
        <f>0</f>
        <v>0</v>
      </c>
      <c r="V114" s="448">
        <f>0</f>
        <v>0</v>
      </c>
      <c r="W114" s="448">
        <f>0</f>
        <v>0</v>
      </c>
      <c r="X114" s="315" t="s">
        <v>446</v>
      </c>
      <c r="Y114" s="1583"/>
    </row>
    <row r="115" spans="1:25" s="374" customFormat="1" ht="13.5" thickBot="1" x14ac:dyDescent="0.25">
      <c r="A115" s="1590" t="s">
        <v>1077</v>
      </c>
      <c r="B115" s="1591" t="s">
        <v>1078</v>
      </c>
      <c r="C115" s="967" t="s">
        <v>801</v>
      </c>
      <c r="D115" s="971">
        <f t="shared" si="1"/>
        <v>6</v>
      </c>
      <c r="E115" s="449">
        <f>0</f>
        <v>0</v>
      </c>
      <c r="F115" s="449">
        <f>0</f>
        <v>0</v>
      </c>
      <c r="G115" s="450">
        <f>0</f>
        <v>0</v>
      </c>
      <c r="H115" s="450">
        <f>0</f>
        <v>0</v>
      </c>
      <c r="I115" s="450">
        <f>0</f>
        <v>0</v>
      </c>
      <c r="J115" s="450">
        <f>0</f>
        <v>0</v>
      </c>
      <c r="K115" s="450">
        <f>0</f>
        <v>0</v>
      </c>
      <c r="L115" s="450">
        <v>1</v>
      </c>
      <c r="M115" s="450">
        <f>0</f>
        <v>0</v>
      </c>
      <c r="N115" s="450">
        <v>1</v>
      </c>
      <c r="O115" s="450">
        <f>0</f>
        <v>0</v>
      </c>
      <c r="P115" s="450">
        <f>0</f>
        <v>0</v>
      </c>
      <c r="Q115" s="450">
        <v>3</v>
      </c>
      <c r="R115" s="450">
        <f>0</f>
        <v>0</v>
      </c>
      <c r="S115" s="450">
        <v>1</v>
      </c>
      <c r="T115" s="450">
        <f>0</f>
        <v>0</v>
      </c>
      <c r="U115" s="450">
        <f>0</f>
        <v>0</v>
      </c>
      <c r="V115" s="450">
        <f>0</f>
        <v>0</v>
      </c>
      <c r="W115" s="450">
        <f>0</f>
        <v>0</v>
      </c>
      <c r="X115" s="316" t="s">
        <v>184</v>
      </c>
      <c r="Y115" s="1586" t="s">
        <v>1079</v>
      </c>
    </row>
    <row r="116" spans="1:25" s="374" customFormat="1" ht="13.5" thickBot="1" x14ac:dyDescent="0.25">
      <c r="A116" s="1590"/>
      <c r="B116" s="1591"/>
      <c r="C116" s="967" t="s">
        <v>802</v>
      </c>
      <c r="D116" s="971">
        <f t="shared" si="1"/>
        <v>2</v>
      </c>
      <c r="E116" s="449">
        <f>0</f>
        <v>0</v>
      </c>
      <c r="F116" s="449">
        <f>0</f>
        <v>0</v>
      </c>
      <c r="G116" s="450">
        <f>0</f>
        <v>0</v>
      </c>
      <c r="H116" s="450">
        <f>0</f>
        <v>0</v>
      </c>
      <c r="I116" s="450">
        <f>0</f>
        <v>0</v>
      </c>
      <c r="J116" s="450">
        <f>0</f>
        <v>0</v>
      </c>
      <c r="K116" s="450">
        <f>0</f>
        <v>0</v>
      </c>
      <c r="L116" s="450">
        <f>0</f>
        <v>0</v>
      </c>
      <c r="M116" s="450">
        <f>0</f>
        <v>0</v>
      </c>
      <c r="N116" s="450">
        <f>0</f>
        <v>0</v>
      </c>
      <c r="O116" s="450">
        <f>0</f>
        <v>0</v>
      </c>
      <c r="P116" s="450">
        <f>0</f>
        <v>0</v>
      </c>
      <c r="Q116" s="450">
        <f>0</f>
        <v>0</v>
      </c>
      <c r="R116" s="450">
        <v>2</v>
      </c>
      <c r="S116" s="450">
        <f>0</f>
        <v>0</v>
      </c>
      <c r="T116" s="450">
        <f>0</f>
        <v>0</v>
      </c>
      <c r="U116" s="450">
        <f>0</f>
        <v>0</v>
      </c>
      <c r="V116" s="450">
        <f>0</f>
        <v>0</v>
      </c>
      <c r="W116" s="450">
        <f>0</f>
        <v>0</v>
      </c>
      <c r="X116" s="316" t="s">
        <v>446</v>
      </c>
      <c r="Y116" s="1586"/>
    </row>
    <row r="117" spans="1:25" s="373" customFormat="1" ht="17.25" customHeight="1" thickBot="1" x14ac:dyDescent="0.25">
      <c r="A117" s="1592" t="s">
        <v>542</v>
      </c>
      <c r="B117" s="1593" t="s">
        <v>543</v>
      </c>
      <c r="C117" s="965" t="s">
        <v>801</v>
      </c>
      <c r="D117" s="446">
        <f t="shared" si="1"/>
        <v>55</v>
      </c>
      <c r="E117" s="747">
        <v>2</v>
      </c>
      <c r="F117" s="747">
        <f>0</f>
        <v>0</v>
      </c>
      <c r="G117" s="748">
        <v>1</v>
      </c>
      <c r="H117" s="748">
        <f>0</f>
        <v>0</v>
      </c>
      <c r="I117" s="748">
        <f>0</f>
        <v>0</v>
      </c>
      <c r="J117" s="748">
        <v>2</v>
      </c>
      <c r="K117" s="748">
        <f>0</f>
        <v>0</v>
      </c>
      <c r="L117" s="748">
        <v>1</v>
      </c>
      <c r="M117" s="748">
        <v>1</v>
      </c>
      <c r="N117" s="748">
        <v>6</v>
      </c>
      <c r="O117" s="748">
        <v>7</v>
      </c>
      <c r="P117" s="748">
        <v>10</v>
      </c>
      <c r="Q117" s="748">
        <v>8</v>
      </c>
      <c r="R117" s="748">
        <v>10</v>
      </c>
      <c r="S117" s="748">
        <v>6</v>
      </c>
      <c r="T117" s="748">
        <f>0</f>
        <v>0</v>
      </c>
      <c r="U117" s="748">
        <f>0</f>
        <v>0</v>
      </c>
      <c r="V117" s="748">
        <f>0</f>
        <v>0</v>
      </c>
      <c r="W117" s="748">
        <v>1</v>
      </c>
      <c r="X117" s="746" t="s">
        <v>184</v>
      </c>
      <c r="Y117" s="1583" t="s">
        <v>644</v>
      </c>
    </row>
    <row r="118" spans="1:25" ht="17.25" customHeight="1" x14ac:dyDescent="0.2">
      <c r="A118" s="1579"/>
      <c r="B118" s="1581"/>
      <c r="C118" s="973" t="s">
        <v>802</v>
      </c>
      <c r="D118" s="749">
        <f t="shared" si="1"/>
        <v>2</v>
      </c>
      <c r="E118" s="459">
        <f>0</f>
        <v>0</v>
      </c>
      <c r="F118" s="459">
        <f>0</f>
        <v>0</v>
      </c>
      <c r="G118" s="460">
        <f>0</f>
        <v>0</v>
      </c>
      <c r="H118" s="460">
        <v>1</v>
      </c>
      <c r="I118" s="460">
        <f>0</f>
        <v>0</v>
      </c>
      <c r="J118" s="460">
        <f>0</f>
        <v>0</v>
      </c>
      <c r="K118" s="460">
        <f>0</f>
        <v>0</v>
      </c>
      <c r="L118" s="460">
        <f>0</f>
        <v>0</v>
      </c>
      <c r="M118" s="460">
        <f>0</f>
        <v>0</v>
      </c>
      <c r="N118" s="460">
        <f>0</f>
        <v>0</v>
      </c>
      <c r="O118" s="460">
        <f>0</f>
        <v>0</v>
      </c>
      <c r="P118" s="460">
        <f>0</f>
        <v>0</v>
      </c>
      <c r="Q118" s="460">
        <v>1</v>
      </c>
      <c r="R118" s="460">
        <f>0</f>
        <v>0</v>
      </c>
      <c r="S118" s="460">
        <f>0</f>
        <v>0</v>
      </c>
      <c r="T118" s="460">
        <f>0</f>
        <v>0</v>
      </c>
      <c r="U118" s="460">
        <f>0</f>
        <v>0</v>
      </c>
      <c r="V118" s="460">
        <f>0</f>
        <v>0</v>
      </c>
      <c r="W118" s="460">
        <f>0</f>
        <v>0</v>
      </c>
      <c r="X118" s="458" t="s">
        <v>446</v>
      </c>
      <c r="Y118" s="1598"/>
    </row>
    <row r="119" spans="1:25" ht="13.5" thickBot="1" x14ac:dyDescent="0.25">
      <c r="A119" s="1610" t="s">
        <v>294</v>
      </c>
      <c r="B119" s="1611"/>
      <c r="C119" s="968" t="s">
        <v>801</v>
      </c>
      <c r="D119" s="441">
        <f>D7+D9+D11+D13+D15+D17+D19+D21+D23+D25+D27+D29+D31+D33+D35+D37+D39+D41+D43+D45+D47+D49+D51+D53+D55+D57+D59+D61+D63+D65+D67+D69+D71+D73+D75+D77+D79+D81+D83+D85+D87+D89+D91+D93+D95+D97+D99+D101+D103+D105+D107+D109+D111+D113+D115+D117</f>
        <v>1270</v>
      </c>
      <c r="E119" s="441">
        <f>E7+E9+E11+E13+E15+E17+E19+E21+E23+E25+E27+E29+E31+E33+E35+E37+E39+E41+E43+E45+E47+E49+E51+E53+E55+E57+E59+E61+E63+E65+E67+E69+E71+E73+E75+E77+E79+E81+E83+E85+E87+E89+E91+E93+E95+E97+E99+E101+E103+E105+E107+E109+E111+E113+E115+E117</f>
        <v>2</v>
      </c>
      <c r="F119" s="441">
        <f t="shared" ref="F119:W119" si="2">F7+F9+F11+F13+F15+F17+F19+F21+F23+F25+F27+F29+F31+F33+F35+F37+F39+F41+F43+F45+F47+F49+F51+F53+F55+F57+F59+F61+F63+F65+F67+F69+F71+F73+F75+F77+F79+F81+F83+F85+F87+F89+F91+F93+F95+F97+F99+F101+F103+F105+F107+F109+F111+F113+F115+F117</f>
        <v>33</v>
      </c>
      <c r="G119" s="441">
        <f t="shared" si="2"/>
        <v>32</v>
      </c>
      <c r="H119" s="441">
        <f t="shared" si="2"/>
        <v>37</v>
      </c>
      <c r="I119" s="441">
        <f t="shared" si="2"/>
        <v>49</v>
      </c>
      <c r="J119" s="441">
        <f t="shared" si="2"/>
        <v>63</v>
      </c>
      <c r="K119" s="441">
        <f t="shared" si="2"/>
        <v>81</v>
      </c>
      <c r="L119" s="441">
        <f t="shared" si="2"/>
        <v>105</v>
      </c>
      <c r="M119" s="441">
        <f t="shared" si="2"/>
        <v>99</v>
      </c>
      <c r="N119" s="441">
        <f t="shared" si="2"/>
        <v>122</v>
      </c>
      <c r="O119" s="441">
        <f t="shared" si="2"/>
        <v>132</v>
      </c>
      <c r="P119" s="441">
        <f t="shared" si="2"/>
        <v>119</v>
      </c>
      <c r="Q119" s="441">
        <f t="shared" si="2"/>
        <v>133</v>
      </c>
      <c r="R119" s="441">
        <f t="shared" si="2"/>
        <v>105</v>
      </c>
      <c r="S119" s="441">
        <f t="shared" si="2"/>
        <v>59</v>
      </c>
      <c r="T119" s="441">
        <f t="shared" si="2"/>
        <v>16</v>
      </c>
      <c r="U119" s="441">
        <f t="shared" si="2"/>
        <v>3</v>
      </c>
      <c r="V119" s="441">
        <f t="shared" si="2"/>
        <v>3</v>
      </c>
      <c r="W119" s="441">
        <f t="shared" si="2"/>
        <v>77</v>
      </c>
      <c r="X119" s="457" t="s">
        <v>184</v>
      </c>
      <c r="Y119" s="1616" t="s">
        <v>554</v>
      </c>
    </row>
    <row r="120" spans="1:25" ht="13.5" thickBot="1" x14ac:dyDescent="0.25">
      <c r="A120" s="1612"/>
      <c r="B120" s="1613"/>
      <c r="C120" s="969" t="s">
        <v>802</v>
      </c>
      <c r="D120" s="441">
        <f t="shared" ref="D120:W120" si="3">D8+D10+D12+D14+D16+D18+D20+D22+D24+D26+D28+D30+D32+D34+D36+D38+D40+D42+D44+D46+D48+D50+D52+D54+D56+D58+D60+D62+D64+D66+D68+D70+D72+D74+D76+D78+D80+D82+D84+D86+D88+D90+D92+D94+D96+D98+D100+D102+D104+D106+D108+D110+D112+D114+D116+D118</f>
        <v>359</v>
      </c>
      <c r="E120" s="441">
        <f t="shared" ref="E120" si="4">E8+E10+E12+E14+E16+E18+E20+E22+E24+E26+E28+E30+E32+E34+E36+E38+E40+E42+E44+E46+E48+E50+E52+E54+E56+E58+E60+E62+E64+E66+E68+E70+E72+E74+E76+E78+E80+E82+E84+E86+E88+E90+E92+E94+E96+E98+E100+E102+E104+E106+E108+E110+E112+E114+E116+E118</f>
        <v>0</v>
      </c>
      <c r="F120" s="441">
        <f t="shared" si="3"/>
        <v>28</v>
      </c>
      <c r="G120" s="441">
        <f t="shared" si="3"/>
        <v>24</v>
      </c>
      <c r="H120" s="441">
        <f t="shared" si="3"/>
        <v>24</v>
      </c>
      <c r="I120" s="441">
        <f t="shared" si="3"/>
        <v>29</v>
      </c>
      <c r="J120" s="441">
        <f t="shared" si="3"/>
        <v>40</v>
      </c>
      <c r="K120" s="441">
        <f t="shared" si="3"/>
        <v>19</v>
      </c>
      <c r="L120" s="441">
        <f t="shared" si="3"/>
        <v>21</v>
      </c>
      <c r="M120" s="441">
        <f t="shared" si="3"/>
        <v>23</v>
      </c>
      <c r="N120" s="441">
        <f t="shared" si="3"/>
        <v>13</v>
      </c>
      <c r="O120" s="441">
        <f t="shared" si="3"/>
        <v>7</v>
      </c>
      <c r="P120" s="441">
        <f t="shared" si="3"/>
        <v>12</v>
      </c>
      <c r="Q120" s="441">
        <f t="shared" si="3"/>
        <v>15</v>
      </c>
      <c r="R120" s="441">
        <f t="shared" si="3"/>
        <v>12</v>
      </c>
      <c r="S120" s="441">
        <f t="shared" si="3"/>
        <v>7</v>
      </c>
      <c r="T120" s="441">
        <f t="shared" si="3"/>
        <v>5</v>
      </c>
      <c r="U120" s="441">
        <f t="shared" si="3"/>
        <v>5</v>
      </c>
      <c r="V120" s="441">
        <f t="shared" si="3"/>
        <v>2</v>
      </c>
      <c r="W120" s="441">
        <f t="shared" si="3"/>
        <v>73</v>
      </c>
      <c r="X120" s="382" t="s">
        <v>446</v>
      </c>
      <c r="Y120" s="1617"/>
    </row>
    <row r="121" spans="1:25" ht="12.75" x14ac:dyDescent="0.2">
      <c r="A121" s="1614"/>
      <c r="B121" s="1615"/>
      <c r="C121" s="970" t="s">
        <v>47</v>
      </c>
      <c r="D121" s="751">
        <f t="shared" ref="D121:W121" si="5">D119+D120</f>
        <v>1629</v>
      </c>
      <c r="E121" s="751">
        <f t="shared" ref="E121" si="6">E119+E120</f>
        <v>2</v>
      </c>
      <c r="F121" s="751">
        <f t="shared" si="5"/>
        <v>61</v>
      </c>
      <c r="G121" s="751">
        <f t="shared" si="5"/>
        <v>56</v>
      </c>
      <c r="H121" s="751">
        <f t="shared" si="5"/>
        <v>61</v>
      </c>
      <c r="I121" s="751">
        <f t="shared" si="5"/>
        <v>78</v>
      </c>
      <c r="J121" s="751">
        <f t="shared" si="5"/>
        <v>103</v>
      </c>
      <c r="K121" s="751">
        <f t="shared" si="5"/>
        <v>100</v>
      </c>
      <c r="L121" s="751">
        <f t="shared" si="5"/>
        <v>126</v>
      </c>
      <c r="M121" s="751">
        <f t="shared" si="5"/>
        <v>122</v>
      </c>
      <c r="N121" s="751">
        <f t="shared" si="5"/>
        <v>135</v>
      </c>
      <c r="O121" s="751">
        <f t="shared" si="5"/>
        <v>139</v>
      </c>
      <c r="P121" s="751">
        <f t="shared" si="5"/>
        <v>131</v>
      </c>
      <c r="Q121" s="751">
        <f t="shared" si="5"/>
        <v>148</v>
      </c>
      <c r="R121" s="751">
        <f t="shared" si="5"/>
        <v>117</v>
      </c>
      <c r="S121" s="751">
        <f t="shared" si="5"/>
        <v>66</v>
      </c>
      <c r="T121" s="751">
        <f t="shared" si="5"/>
        <v>21</v>
      </c>
      <c r="U121" s="751">
        <f t="shared" si="5"/>
        <v>8</v>
      </c>
      <c r="V121" s="751">
        <f t="shared" si="5"/>
        <v>5</v>
      </c>
      <c r="W121" s="751">
        <f t="shared" si="5"/>
        <v>150</v>
      </c>
      <c r="X121" s="750" t="s">
        <v>48</v>
      </c>
      <c r="Y121" s="1618"/>
    </row>
    <row r="122" spans="1:25" ht="13.15" customHeight="1" x14ac:dyDescent="0.2">
      <c r="A122" s="1609" t="s">
        <v>1431</v>
      </c>
      <c r="B122" s="1609"/>
      <c r="C122" s="1609"/>
      <c r="D122" s="1609"/>
      <c r="U122" s="1608" t="s">
        <v>1430</v>
      </c>
      <c r="V122" s="1608"/>
      <c r="W122" s="1608"/>
      <c r="X122" s="1608"/>
      <c r="Y122" s="1608"/>
    </row>
  </sheetData>
  <mergeCells count="176">
    <mergeCell ref="U122:Y122"/>
    <mergeCell ref="A122:D122"/>
    <mergeCell ref="A117:A118"/>
    <mergeCell ref="B117:B118"/>
    <mergeCell ref="Y117:Y118"/>
    <mergeCell ref="A119:B121"/>
    <mergeCell ref="Y119:Y121"/>
    <mergeCell ref="A113:A114"/>
    <mergeCell ref="B113:B114"/>
    <mergeCell ref="Y113:Y114"/>
    <mergeCell ref="A115:A116"/>
    <mergeCell ref="B115:B116"/>
    <mergeCell ref="Y115:Y116"/>
    <mergeCell ref="A109:A110"/>
    <mergeCell ref="B109:B110"/>
    <mergeCell ref="Y109:Y110"/>
    <mergeCell ref="A111:A112"/>
    <mergeCell ref="B111:B112"/>
    <mergeCell ref="Y111:Y112"/>
    <mergeCell ref="A105:A106"/>
    <mergeCell ref="B105:B106"/>
    <mergeCell ref="Y105:Y106"/>
    <mergeCell ref="A107:A108"/>
    <mergeCell ref="B107:B108"/>
    <mergeCell ref="Y107:Y108"/>
    <mergeCell ref="A101:A102"/>
    <mergeCell ref="B101:B102"/>
    <mergeCell ref="Y101:Y102"/>
    <mergeCell ref="A103:A104"/>
    <mergeCell ref="B103:B104"/>
    <mergeCell ref="Y103:Y104"/>
    <mergeCell ref="A97:A98"/>
    <mergeCell ref="B97:B98"/>
    <mergeCell ref="Y97:Y98"/>
    <mergeCell ref="A99:A100"/>
    <mergeCell ref="B99:B100"/>
    <mergeCell ref="Y99:Y100"/>
    <mergeCell ref="A93:A94"/>
    <mergeCell ref="B93:B94"/>
    <mergeCell ref="Y93:Y94"/>
    <mergeCell ref="A95:A96"/>
    <mergeCell ref="B95:B96"/>
    <mergeCell ref="Y95:Y96"/>
    <mergeCell ref="A89:A90"/>
    <mergeCell ref="B89:B90"/>
    <mergeCell ref="Y89:Y90"/>
    <mergeCell ref="A91:A92"/>
    <mergeCell ref="B91:B92"/>
    <mergeCell ref="Y91:Y92"/>
    <mergeCell ref="A85:A86"/>
    <mergeCell ref="B85:B86"/>
    <mergeCell ref="Y85:Y86"/>
    <mergeCell ref="A87:A88"/>
    <mergeCell ref="B87:B88"/>
    <mergeCell ref="Y87:Y88"/>
    <mergeCell ref="A81:A82"/>
    <mergeCell ref="B81:B82"/>
    <mergeCell ref="Y81:Y82"/>
    <mergeCell ref="A83:A84"/>
    <mergeCell ref="B83:B84"/>
    <mergeCell ref="Y83:Y84"/>
    <mergeCell ref="A77:A78"/>
    <mergeCell ref="B77:B78"/>
    <mergeCell ref="Y77:Y78"/>
    <mergeCell ref="A79:A80"/>
    <mergeCell ref="B79:B80"/>
    <mergeCell ref="Y79:Y80"/>
    <mergeCell ref="A73:A74"/>
    <mergeCell ref="B73:B74"/>
    <mergeCell ref="Y73:Y74"/>
    <mergeCell ref="A75:A76"/>
    <mergeCell ref="B75:B76"/>
    <mergeCell ref="Y75:Y76"/>
    <mergeCell ref="A69:A70"/>
    <mergeCell ref="B69:B70"/>
    <mergeCell ref="Y69:Y70"/>
    <mergeCell ref="A71:A72"/>
    <mergeCell ref="B71:B72"/>
    <mergeCell ref="Y71:Y72"/>
    <mergeCell ref="A65:A66"/>
    <mergeCell ref="B65:B66"/>
    <mergeCell ref="Y65:Y66"/>
    <mergeCell ref="A67:A68"/>
    <mergeCell ref="B67:B68"/>
    <mergeCell ref="Y67:Y68"/>
    <mergeCell ref="A61:A62"/>
    <mergeCell ref="B61:B62"/>
    <mergeCell ref="Y61:Y62"/>
    <mergeCell ref="A63:A64"/>
    <mergeCell ref="B63:B64"/>
    <mergeCell ref="Y63:Y64"/>
    <mergeCell ref="A57:A58"/>
    <mergeCell ref="B57:B58"/>
    <mergeCell ref="Y57:Y58"/>
    <mergeCell ref="A59:A60"/>
    <mergeCell ref="B59:B60"/>
    <mergeCell ref="Y59:Y60"/>
    <mergeCell ref="A53:A54"/>
    <mergeCell ref="B53:B54"/>
    <mergeCell ref="Y53:Y54"/>
    <mergeCell ref="A55:A56"/>
    <mergeCell ref="B55:B56"/>
    <mergeCell ref="Y55:Y56"/>
    <mergeCell ref="A49:A50"/>
    <mergeCell ref="B49:B50"/>
    <mergeCell ref="Y49:Y50"/>
    <mergeCell ref="A51:A52"/>
    <mergeCell ref="B51:B52"/>
    <mergeCell ref="Y51:Y52"/>
    <mergeCell ref="A45:A46"/>
    <mergeCell ref="B45:B46"/>
    <mergeCell ref="Y45:Y46"/>
    <mergeCell ref="A47:A48"/>
    <mergeCell ref="B47:B48"/>
    <mergeCell ref="Y47:Y48"/>
    <mergeCell ref="A41:A42"/>
    <mergeCell ref="B41:B42"/>
    <mergeCell ref="Y41:Y42"/>
    <mergeCell ref="A43:A44"/>
    <mergeCell ref="B43:B44"/>
    <mergeCell ref="Y43:Y44"/>
    <mergeCell ref="A37:A38"/>
    <mergeCell ref="B37:B38"/>
    <mergeCell ref="Y37:Y38"/>
    <mergeCell ref="A39:A40"/>
    <mergeCell ref="B39:B40"/>
    <mergeCell ref="Y39:Y40"/>
    <mergeCell ref="A33:A34"/>
    <mergeCell ref="B33:B34"/>
    <mergeCell ref="Y33:Y34"/>
    <mergeCell ref="A35:A36"/>
    <mergeCell ref="B35:B36"/>
    <mergeCell ref="Y35:Y36"/>
    <mergeCell ref="A29:A30"/>
    <mergeCell ref="B29:B30"/>
    <mergeCell ref="Y29:Y30"/>
    <mergeCell ref="A31:A32"/>
    <mergeCell ref="B31:B32"/>
    <mergeCell ref="Y31:Y32"/>
    <mergeCell ref="A25:A26"/>
    <mergeCell ref="B25:B26"/>
    <mergeCell ref="Y25:Y26"/>
    <mergeCell ref="A27:A28"/>
    <mergeCell ref="B27:B28"/>
    <mergeCell ref="Y27:Y28"/>
    <mergeCell ref="A21:A22"/>
    <mergeCell ref="B21:B22"/>
    <mergeCell ref="Y21:Y22"/>
    <mergeCell ref="A23:A24"/>
    <mergeCell ref="B23:B24"/>
    <mergeCell ref="Y23:Y24"/>
    <mergeCell ref="A17:A18"/>
    <mergeCell ref="B17:B18"/>
    <mergeCell ref="Y17:Y18"/>
    <mergeCell ref="A19:A20"/>
    <mergeCell ref="B19:B20"/>
    <mergeCell ref="Y19:Y20"/>
    <mergeCell ref="A15:A16"/>
    <mergeCell ref="B15:B16"/>
    <mergeCell ref="Y15:Y16"/>
    <mergeCell ref="A9:A10"/>
    <mergeCell ref="B9:B10"/>
    <mergeCell ref="Y9:Y10"/>
    <mergeCell ref="A11:A12"/>
    <mergeCell ref="B11:B12"/>
    <mergeCell ref="Y11:Y12"/>
    <mergeCell ref="A1:Y1"/>
    <mergeCell ref="A2:Y2"/>
    <mergeCell ref="A3:Y3"/>
    <mergeCell ref="A4:Y4"/>
    <mergeCell ref="A7:A8"/>
    <mergeCell ref="B7:B8"/>
    <mergeCell ref="Y7:Y8"/>
    <mergeCell ref="A13:A14"/>
    <mergeCell ref="B13:B14"/>
    <mergeCell ref="Y13:Y1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Y122"/>
  <sheetViews>
    <sheetView view="pageBreakPreview" topLeftCell="A100" zoomScaleNormal="100" zoomScaleSheetLayoutView="100" workbookViewId="0">
      <selection activeCell="A122" sqref="A122:D122"/>
    </sheetView>
  </sheetViews>
  <sheetFormatPr defaultColWidth="9.140625" defaultRowHeight="14.25" x14ac:dyDescent="0.2"/>
  <cols>
    <col min="1" max="1" width="21.5703125" style="311" customWidth="1"/>
    <col min="2" max="2" width="24.140625" style="311" customWidth="1"/>
    <col min="3" max="3" width="7.42578125" style="311" customWidth="1"/>
    <col min="4" max="4" width="6.28515625" style="318" bestFit="1" customWidth="1"/>
    <col min="5" max="5" width="5.85546875" style="311" customWidth="1"/>
    <col min="6" max="21" width="5.42578125" style="311" customWidth="1"/>
    <col min="22" max="23" width="4.42578125" style="311" customWidth="1"/>
    <col min="24" max="24" width="6" style="311" customWidth="1"/>
    <col min="25" max="25" width="26.7109375" style="321" customWidth="1"/>
    <col min="26" max="16384" width="9.140625" style="311"/>
  </cols>
  <sheetData>
    <row r="1" spans="1:25" ht="23.25" x14ac:dyDescent="0.2">
      <c r="A1" s="1571" t="s">
        <v>655</v>
      </c>
      <c r="B1" s="1571"/>
      <c r="C1" s="1571"/>
      <c r="D1" s="1571"/>
      <c r="E1" s="1571"/>
      <c r="F1" s="1571"/>
      <c r="G1" s="1571"/>
      <c r="H1" s="1571"/>
      <c r="I1" s="1571"/>
      <c r="J1" s="1571"/>
      <c r="K1" s="1571"/>
      <c r="L1" s="1571"/>
      <c r="M1" s="1571"/>
      <c r="N1" s="1571"/>
      <c r="O1" s="1571"/>
      <c r="P1" s="1571"/>
      <c r="Q1" s="1571"/>
      <c r="R1" s="1571"/>
      <c r="S1" s="1571"/>
      <c r="T1" s="1571"/>
      <c r="U1" s="1571"/>
      <c r="V1" s="1571"/>
      <c r="W1" s="1571"/>
      <c r="X1" s="1571"/>
      <c r="Y1" s="1571"/>
    </row>
    <row r="2" spans="1:25" ht="15.75" x14ac:dyDescent="0.2">
      <c r="A2" s="1572" t="s">
        <v>664</v>
      </c>
      <c r="B2" s="1572"/>
      <c r="C2" s="1572"/>
      <c r="D2" s="1572"/>
      <c r="E2" s="1572"/>
      <c r="F2" s="1572"/>
      <c r="G2" s="1572"/>
      <c r="H2" s="1572"/>
      <c r="I2" s="1572"/>
      <c r="J2" s="1572"/>
      <c r="K2" s="1572"/>
      <c r="L2" s="1572"/>
      <c r="M2" s="1572"/>
      <c r="N2" s="1572"/>
      <c r="O2" s="1572"/>
      <c r="P2" s="1572"/>
      <c r="Q2" s="1572"/>
      <c r="R2" s="1572"/>
      <c r="S2" s="1572"/>
      <c r="T2" s="1572"/>
      <c r="U2" s="1572"/>
      <c r="V2" s="1572"/>
      <c r="W2" s="1572"/>
      <c r="X2" s="1572"/>
      <c r="Y2" s="1572"/>
    </row>
    <row r="3" spans="1:25" ht="15.75" x14ac:dyDescent="0.2">
      <c r="A3" s="1572" t="s">
        <v>1119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  <c r="L3" s="1572"/>
      <c r="M3" s="1572"/>
      <c r="N3" s="1572"/>
      <c r="O3" s="1572"/>
      <c r="P3" s="1572"/>
      <c r="Q3" s="1572"/>
      <c r="R3" s="1572"/>
      <c r="S3" s="1572"/>
      <c r="T3" s="1572"/>
      <c r="U3" s="1572"/>
      <c r="V3" s="1572"/>
      <c r="W3" s="1572"/>
      <c r="X3" s="1572"/>
      <c r="Y3" s="1572"/>
    </row>
    <row r="4" spans="1:25" ht="15.75" x14ac:dyDescent="0.2">
      <c r="A4" s="1572">
        <v>2018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</row>
    <row r="5" spans="1:25" ht="15.75" x14ac:dyDescent="0.2">
      <c r="A5" s="320" t="s">
        <v>960</v>
      </c>
      <c r="B5" s="1195"/>
      <c r="C5" s="1195"/>
      <c r="D5" s="1195"/>
      <c r="E5" s="1195"/>
      <c r="F5" s="1195"/>
      <c r="G5" s="1195"/>
      <c r="H5" s="1195"/>
      <c r="I5" s="1195"/>
      <c r="J5" s="1195"/>
      <c r="K5" s="1195"/>
      <c r="L5" s="1195"/>
      <c r="M5" s="1195"/>
      <c r="N5" s="1195"/>
      <c r="O5" s="1195"/>
      <c r="P5" s="1195"/>
      <c r="Q5" s="1195"/>
      <c r="R5" s="1195"/>
      <c r="S5" s="1195"/>
      <c r="T5" s="1195"/>
      <c r="U5" s="1195"/>
      <c r="V5" s="1195"/>
      <c r="W5" s="1195"/>
      <c r="X5" s="1195"/>
      <c r="Y5" s="325" t="s">
        <v>208</v>
      </c>
    </row>
    <row r="6" spans="1:25" ht="38.25" customHeight="1" x14ac:dyDescent="0.2">
      <c r="A6" s="312" t="s">
        <v>1127</v>
      </c>
      <c r="B6" s="978" t="s">
        <v>114</v>
      </c>
      <c r="C6" s="979" t="s">
        <v>425</v>
      </c>
      <c r="D6" s="314" t="s">
        <v>404</v>
      </c>
      <c r="E6" s="1196" t="s">
        <v>1420</v>
      </c>
      <c r="F6" s="417" t="s">
        <v>1126</v>
      </c>
      <c r="G6" s="418" t="s">
        <v>274</v>
      </c>
      <c r="H6" s="418" t="s">
        <v>177</v>
      </c>
      <c r="I6" s="418" t="s">
        <v>175</v>
      </c>
      <c r="J6" s="418" t="s">
        <v>173</v>
      </c>
      <c r="K6" s="418" t="s">
        <v>171</v>
      </c>
      <c r="L6" s="418" t="s">
        <v>169</v>
      </c>
      <c r="M6" s="418" t="s">
        <v>167</v>
      </c>
      <c r="N6" s="418" t="s">
        <v>165</v>
      </c>
      <c r="O6" s="418" t="s">
        <v>72</v>
      </c>
      <c r="P6" s="418" t="s">
        <v>70</v>
      </c>
      <c r="Q6" s="418" t="s">
        <v>68</v>
      </c>
      <c r="R6" s="418" t="s">
        <v>66</v>
      </c>
      <c r="S6" s="418" t="s">
        <v>64</v>
      </c>
      <c r="T6" s="418" t="s">
        <v>62</v>
      </c>
      <c r="U6" s="418" t="s">
        <v>157</v>
      </c>
      <c r="V6" s="418" t="s">
        <v>155</v>
      </c>
      <c r="W6" s="419" t="s">
        <v>465</v>
      </c>
      <c r="X6" s="314" t="s">
        <v>424</v>
      </c>
      <c r="Y6" s="313" t="s">
        <v>1048</v>
      </c>
    </row>
    <row r="7" spans="1:25" s="370" customFormat="1" ht="13.5" customHeight="1" thickBot="1" x14ac:dyDescent="0.25">
      <c r="A7" s="1573" t="s">
        <v>1049</v>
      </c>
      <c r="B7" s="1575" t="s">
        <v>1050</v>
      </c>
      <c r="C7" s="966" t="s">
        <v>801</v>
      </c>
      <c r="D7" s="441">
        <f>SUM(E7:W7)</f>
        <v>4</v>
      </c>
      <c r="E7" s="442">
        <f>'D-12-1'!E7+'D-12-2'!E7</f>
        <v>0</v>
      </c>
      <c r="F7" s="442">
        <f>'D-12-1'!F7+'D-12-2'!F7</f>
        <v>1</v>
      </c>
      <c r="G7" s="443">
        <f>'D-12-1'!G7+'D-12-2'!G7</f>
        <v>0</v>
      </c>
      <c r="H7" s="443">
        <f>'D-12-1'!H7+'D-12-2'!H7</f>
        <v>0</v>
      </c>
      <c r="I7" s="443">
        <f>'D-12-1'!I7+'D-12-2'!I7</f>
        <v>0</v>
      </c>
      <c r="J7" s="443">
        <f>'D-12-1'!J7+'D-12-2'!J7</f>
        <v>0</v>
      </c>
      <c r="K7" s="443">
        <f>'D-12-1'!K7+'D-12-2'!K7</f>
        <v>1</v>
      </c>
      <c r="L7" s="443">
        <f>'D-12-1'!L7+'D-12-2'!L7</f>
        <v>0</v>
      </c>
      <c r="M7" s="443">
        <f>'D-12-1'!M7+'D-12-2'!M7</f>
        <v>0</v>
      </c>
      <c r="N7" s="443">
        <f>'D-12-1'!N7+'D-12-2'!N7</f>
        <v>0</v>
      </c>
      <c r="O7" s="443">
        <f>'D-12-1'!O7+'D-12-2'!O7</f>
        <v>1</v>
      </c>
      <c r="P7" s="443">
        <f>'D-12-1'!P7+'D-12-2'!P7</f>
        <v>1</v>
      </c>
      <c r="Q7" s="443">
        <f>'D-12-1'!Q7+'D-12-2'!Q7</f>
        <v>0</v>
      </c>
      <c r="R7" s="443">
        <f>'D-12-1'!R7+'D-12-2'!R7</f>
        <v>0</v>
      </c>
      <c r="S7" s="443">
        <f>'D-12-1'!S7+'D-12-2'!S7</f>
        <v>0</v>
      </c>
      <c r="T7" s="443">
        <f>'D-12-1'!T7+'D-12-2'!T7</f>
        <v>0</v>
      </c>
      <c r="U7" s="443">
        <f>'D-12-1'!U7+'D-12-2'!U7</f>
        <v>0</v>
      </c>
      <c r="V7" s="443">
        <f>'D-12-1'!V7+'D-12-2'!V7</f>
        <v>0</v>
      </c>
      <c r="W7" s="443">
        <f>'D-12-1'!W7+'D-12-2'!W7</f>
        <v>0</v>
      </c>
      <c r="X7" s="381" t="s">
        <v>184</v>
      </c>
      <c r="Y7" s="1577" t="s">
        <v>1051</v>
      </c>
    </row>
    <row r="8" spans="1:25" s="370" customFormat="1" ht="13.5" customHeight="1" thickBot="1" x14ac:dyDescent="0.25">
      <c r="A8" s="1574"/>
      <c r="B8" s="1576"/>
      <c r="C8" s="967" t="s">
        <v>802</v>
      </c>
      <c r="D8" s="441">
        <f t="shared" ref="D8:D71" si="0">SUM(E8:W8)</f>
        <v>1</v>
      </c>
      <c r="E8" s="444">
        <f>'D-12-1'!E8+'D-12-2'!E8</f>
        <v>0</v>
      </c>
      <c r="F8" s="444">
        <f>'D-12-1'!F8+'D-12-2'!F8</f>
        <v>0</v>
      </c>
      <c r="G8" s="445">
        <f>'D-12-1'!G8+'D-12-2'!G8</f>
        <v>1</v>
      </c>
      <c r="H8" s="445">
        <f>'D-12-1'!H8+'D-12-2'!H8</f>
        <v>0</v>
      </c>
      <c r="I8" s="445">
        <f>'D-12-1'!I8+'D-12-2'!I8</f>
        <v>0</v>
      </c>
      <c r="J8" s="445">
        <f>'D-12-1'!J8+'D-12-2'!J8</f>
        <v>0</v>
      </c>
      <c r="K8" s="445">
        <f>'D-12-1'!K8+'D-12-2'!K8</f>
        <v>0</v>
      </c>
      <c r="L8" s="445">
        <f>'D-12-1'!L8+'D-12-2'!L8</f>
        <v>0</v>
      </c>
      <c r="M8" s="445">
        <f>'D-12-1'!M8+'D-12-2'!M8</f>
        <v>0</v>
      </c>
      <c r="N8" s="445">
        <f>'D-12-1'!N8+'D-12-2'!N8</f>
        <v>0</v>
      </c>
      <c r="O8" s="445">
        <f>'D-12-1'!O8+'D-12-2'!O8</f>
        <v>0</v>
      </c>
      <c r="P8" s="445">
        <f>'D-12-1'!P8+'D-12-2'!P8</f>
        <v>0</v>
      </c>
      <c r="Q8" s="445">
        <f>'D-12-1'!Q8+'D-12-2'!Q8</f>
        <v>0</v>
      </c>
      <c r="R8" s="445">
        <f>'D-12-1'!R8+'D-12-2'!R8</f>
        <v>0</v>
      </c>
      <c r="S8" s="445">
        <f>'D-12-1'!S8+'D-12-2'!S8</f>
        <v>0</v>
      </c>
      <c r="T8" s="445">
        <f>'D-12-1'!T8+'D-12-2'!T8</f>
        <v>0</v>
      </c>
      <c r="U8" s="445">
        <f>'D-12-1'!U8+'D-12-2'!U8</f>
        <v>0</v>
      </c>
      <c r="V8" s="445">
        <f>'D-12-1'!V8+'D-12-2'!V8</f>
        <v>0</v>
      </c>
      <c r="W8" s="445">
        <f>'D-12-1'!W8+'D-12-2'!W8</f>
        <v>0</v>
      </c>
      <c r="X8" s="316" t="s">
        <v>446</v>
      </c>
      <c r="Y8" s="1578"/>
    </row>
    <row r="9" spans="1:25" s="371" customFormat="1" ht="13.5" thickBot="1" x14ac:dyDescent="0.25">
      <c r="A9" s="1592" t="s">
        <v>1052</v>
      </c>
      <c r="B9" s="1593" t="s">
        <v>1053</v>
      </c>
      <c r="C9" s="965" t="s">
        <v>801</v>
      </c>
      <c r="D9" s="446">
        <f t="shared" si="0"/>
        <v>4</v>
      </c>
      <c r="E9" s="447">
        <f>'D-12-1'!E9+'D-12-2'!E9</f>
        <v>0</v>
      </c>
      <c r="F9" s="447">
        <f>'D-12-1'!F9+'D-12-2'!F9</f>
        <v>0</v>
      </c>
      <c r="G9" s="448">
        <f>'D-12-1'!G9+'D-12-2'!G9</f>
        <v>0</v>
      </c>
      <c r="H9" s="448">
        <f>'D-12-1'!H9+'D-12-2'!H9</f>
        <v>1</v>
      </c>
      <c r="I9" s="448">
        <f>'D-12-1'!I9+'D-12-2'!I9</f>
        <v>1</v>
      </c>
      <c r="J9" s="448">
        <f>'D-12-1'!J9+'D-12-2'!J9</f>
        <v>0</v>
      </c>
      <c r="K9" s="448">
        <f>'D-12-1'!K9+'D-12-2'!K9</f>
        <v>0</v>
      </c>
      <c r="L9" s="448">
        <f>'D-12-1'!L9+'D-12-2'!L9</f>
        <v>1</v>
      </c>
      <c r="M9" s="448">
        <f>'D-12-1'!M9+'D-12-2'!M9</f>
        <v>0</v>
      </c>
      <c r="N9" s="448">
        <f>'D-12-1'!N9+'D-12-2'!N9</f>
        <v>0</v>
      </c>
      <c r="O9" s="448">
        <f>'D-12-1'!O9+'D-12-2'!O9</f>
        <v>0</v>
      </c>
      <c r="P9" s="448">
        <f>'D-12-1'!P9+'D-12-2'!P9</f>
        <v>0</v>
      </c>
      <c r="Q9" s="448">
        <f>'D-12-1'!Q9+'D-12-2'!Q9</f>
        <v>0</v>
      </c>
      <c r="R9" s="448">
        <f>'D-12-1'!R9+'D-12-2'!R9</f>
        <v>1</v>
      </c>
      <c r="S9" s="448">
        <f>'D-12-1'!S9+'D-12-2'!S9</f>
        <v>0</v>
      </c>
      <c r="T9" s="448">
        <f>'D-12-1'!T9+'D-12-2'!T9</f>
        <v>0</v>
      </c>
      <c r="U9" s="448">
        <f>'D-12-1'!U9+'D-12-2'!U9</f>
        <v>0</v>
      </c>
      <c r="V9" s="448">
        <f>'D-12-1'!V9+'D-12-2'!V9</f>
        <v>0</v>
      </c>
      <c r="W9" s="448">
        <f>'D-12-1'!W9+'D-12-2'!W9</f>
        <v>0</v>
      </c>
      <c r="X9" s="315" t="s">
        <v>184</v>
      </c>
      <c r="Y9" s="1583" t="s">
        <v>1054</v>
      </c>
    </row>
    <row r="10" spans="1:25" s="371" customFormat="1" ht="13.5" customHeight="1" thickBot="1" x14ac:dyDescent="0.25">
      <c r="A10" s="1592"/>
      <c r="B10" s="1593"/>
      <c r="C10" s="965" t="s">
        <v>802</v>
      </c>
      <c r="D10" s="446">
        <f t="shared" si="0"/>
        <v>0</v>
      </c>
      <c r="E10" s="447">
        <f>'D-12-1'!E10+'D-12-2'!E10</f>
        <v>0</v>
      </c>
      <c r="F10" s="447">
        <f>'D-12-1'!F10+'D-12-2'!F10</f>
        <v>0</v>
      </c>
      <c r="G10" s="448">
        <f>'D-12-1'!G10+'D-12-2'!G10</f>
        <v>0</v>
      </c>
      <c r="H10" s="448">
        <f>'D-12-1'!H10+'D-12-2'!H10</f>
        <v>0</v>
      </c>
      <c r="I10" s="448">
        <f>'D-12-1'!I10+'D-12-2'!I10</f>
        <v>0</v>
      </c>
      <c r="J10" s="448">
        <f>'D-12-1'!J10+'D-12-2'!J10</f>
        <v>0</v>
      </c>
      <c r="K10" s="448">
        <f>'D-12-1'!K10+'D-12-2'!K10</f>
        <v>0</v>
      </c>
      <c r="L10" s="448">
        <f>'D-12-1'!L10+'D-12-2'!L10</f>
        <v>0</v>
      </c>
      <c r="M10" s="448">
        <f>'D-12-1'!M10+'D-12-2'!M10</f>
        <v>0</v>
      </c>
      <c r="N10" s="448">
        <f>'D-12-1'!N10+'D-12-2'!N10</f>
        <v>0</v>
      </c>
      <c r="O10" s="448">
        <f>'D-12-1'!O10+'D-12-2'!O10</f>
        <v>0</v>
      </c>
      <c r="P10" s="448">
        <f>'D-12-1'!P10+'D-12-2'!P10</f>
        <v>0</v>
      </c>
      <c r="Q10" s="448">
        <f>'D-12-1'!Q10+'D-12-2'!Q10</f>
        <v>0</v>
      </c>
      <c r="R10" s="448">
        <f>'D-12-1'!R10+'D-12-2'!R10</f>
        <v>0</v>
      </c>
      <c r="S10" s="448">
        <f>'D-12-1'!S10+'D-12-2'!S10</f>
        <v>0</v>
      </c>
      <c r="T10" s="448">
        <f>'D-12-1'!T10+'D-12-2'!T10</f>
        <v>0</v>
      </c>
      <c r="U10" s="448">
        <f>'D-12-1'!U10+'D-12-2'!U10</f>
        <v>0</v>
      </c>
      <c r="V10" s="448">
        <f>'D-12-1'!V10+'D-12-2'!V10</f>
        <v>0</v>
      </c>
      <c r="W10" s="448">
        <f>'D-12-1'!W10+'D-12-2'!W10</f>
        <v>0</v>
      </c>
      <c r="X10" s="315" t="s">
        <v>446</v>
      </c>
      <c r="Y10" s="1583"/>
    </row>
    <row r="11" spans="1:25" s="370" customFormat="1" ht="13.5" thickBot="1" x14ac:dyDescent="0.25">
      <c r="A11" s="1590" t="s">
        <v>1055</v>
      </c>
      <c r="B11" s="1591" t="s">
        <v>1056</v>
      </c>
      <c r="C11" s="967" t="s">
        <v>801</v>
      </c>
      <c r="D11" s="971">
        <f t="shared" si="0"/>
        <v>1</v>
      </c>
      <c r="E11" s="449">
        <f>'D-12-1'!E11+'D-12-2'!E11</f>
        <v>0</v>
      </c>
      <c r="F11" s="449">
        <f>'D-12-1'!F11+'D-12-2'!F11</f>
        <v>0</v>
      </c>
      <c r="G11" s="450">
        <f>'D-12-1'!G11+'D-12-2'!G11</f>
        <v>0</v>
      </c>
      <c r="H11" s="450">
        <f>'D-12-1'!H11+'D-12-2'!H11</f>
        <v>0</v>
      </c>
      <c r="I11" s="450">
        <f>'D-12-1'!I11+'D-12-2'!I11</f>
        <v>0</v>
      </c>
      <c r="J11" s="450">
        <f>'D-12-1'!J11+'D-12-2'!J11</f>
        <v>0</v>
      </c>
      <c r="K11" s="450">
        <f>'D-12-1'!K11+'D-12-2'!K11</f>
        <v>0</v>
      </c>
      <c r="L11" s="450">
        <f>'D-12-1'!L11+'D-12-2'!L11</f>
        <v>0</v>
      </c>
      <c r="M11" s="450">
        <f>'D-12-1'!M11+'D-12-2'!M11</f>
        <v>0</v>
      </c>
      <c r="N11" s="450">
        <f>'D-12-1'!N11+'D-12-2'!N11</f>
        <v>0</v>
      </c>
      <c r="O11" s="450">
        <f>'D-12-1'!O11+'D-12-2'!O11</f>
        <v>0</v>
      </c>
      <c r="P11" s="450">
        <f>'D-12-1'!P11+'D-12-2'!P11</f>
        <v>0</v>
      </c>
      <c r="Q11" s="450">
        <f>'D-12-1'!Q11+'D-12-2'!Q11</f>
        <v>0</v>
      </c>
      <c r="R11" s="450">
        <f>'D-12-1'!R11+'D-12-2'!R11</f>
        <v>0</v>
      </c>
      <c r="S11" s="450">
        <f>'D-12-1'!S11+'D-12-2'!S11</f>
        <v>1</v>
      </c>
      <c r="T11" s="450">
        <f>'D-12-1'!T11+'D-12-2'!T11</f>
        <v>0</v>
      </c>
      <c r="U11" s="450">
        <f>'D-12-1'!U11+'D-12-2'!U11</f>
        <v>0</v>
      </c>
      <c r="V11" s="450">
        <f>'D-12-1'!V11+'D-12-2'!V11</f>
        <v>0</v>
      </c>
      <c r="W11" s="450">
        <f>'D-12-1'!W11+'D-12-2'!W11</f>
        <v>0</v>
      </c>
      <c r="X11" s="316" t="s">
        <v>184</v>
      </c>
      <c r="Y11" s="1586" t="s">
        <v>1057</v>
      </c>
    </row>
    <row r="12" spans="1:25" s="370" customFormat="1" ht="13.5" customHeight="1" thickBot="1" x14ac:dyDescent="0.25">
      <c r="A12" s="1590"/>
      <c r="B12" s="1591"/>
      <c r="C12" s="967" t="s">
        <v>802</v>
      </c>
      <c r="D12" s="971">
        <f t="shared" si="0"/>
        <v>0</v>
      </c>
      <c r="E12" s="449">
        <f>'D-12-1'!E12+'D-12-2'!E12</f>
        <v>0</v>
      </c>
      <c r="F12" s="449">
        <f>'D-12-1'!F12+'D-12-2'!F12</f>
        <v>0</v>
      </c>
      <c r="G12" s="450">
        <f>'D-12-1'!G12+'D-12-2'!G12</f>
        <v>0</v>
      </c>
      <c r="H12" s="450">
        <f>'D-12-1'!H12+'D-12-2'!H12</f>
        <v>0</v>
      </c>
      <c r="I12" s="450">
        <f>'D-12-1'!I12+'D-12-2'!I12</f>
        <v>0</v>
      </c>
      <c r="J12" s="450">
        <f>'D-12-1'!J12+'D-12-2'!J12</f>
        <v>0</v>
      </c>
      <c r="K12" s="450">
        <f>'D-12-1'!K12+'D-12-2'!K12</f>
        <v>0</v>
      </c>
      <c r="L12" s="450">
        <f>'D-12-1'!L12+'D-12-2'!L12</f>
        <v>0</v>
      </c>
      <c r="M12" s="450">
        <f>'D-12-1'!M12+'D-12-2'!M12</f>
        <v>0</v>
      </c>
      <c r="N12" s="450">
        <f>'D-12-1'!N12+'D-12-2'!N12</f>
        <v>0</v>
      </c>
      <c r="O12" s="450">
        <f>'D-12-1'!O12+'D-12-2'!O12</f>
        <v>0</v>
      </c>
      <c r="P12" s="450">
        <f>'D-12-1'!P12+'D-12-2'!P12</f>
        <v>0</v>
      </c>
      <c r="Q12" s="450">
        <f>'D-12-1'!Q12+'D-12-2'!Q12</f>
        <v>0</v>
      </c>
      <c r="R12" s="450">
        <f>'D-12-1'!R12+'D-12-2'!R12</f>
        <v>0</v>
      </c>
      <c r="S12" s="450">
        <f>'D-12-1'!S12+'D-12-2'!S12</f>
        <v>0</v>
      </c>
      <c r="T12" s="450">
        <f>'D-12-1'!T12+'D-12-2'!T12</f>
        <v>0</v>
      </c>
      <c r="U12" s="450">
        <f>'D-12-1'!U12+'D-12-2'!U12</f>
        <v>0</v>
      </c>
      <c r="V12" s="450">
        <f>'D-12-1'!V12+'D-12-2'!V12</f>
        <v>0</v>
      </c>
      <c r="W12" s="450">
        <f>'D-12-1'!W12+'D-12-2'!W12</f>
        <v>0</v>
      </c>
      <c r="X12" s="316" t="s">
        <v>446</v>
      </c>
      <c r="Y12" s="1586"/>
    </row>
    <row r="13" spans="1:25" s="371" customFormat="1" ht="13.5" thickBot="1" x14ac:dyDescent="0.25">
      <c r="A13" s="1592" t="s">
        <v>466</v>
      </c>
      <c r="B13" s="1593" t="s">
        <v>467</v>
      </c>
      <c r="C13" s="965" t="s">
        <v>801</v>
      </c>
      <c r="D13" s="972">
        <f t="shared" si="0"/>
        <v>15</v>
      </c>
      <c r="E13" s="447">
        <f>'D-12-1'!E13+'D-12-2'!E13</f>
        <v>0</v>
      </c>
      <c r="F13" s="447">
        <f>'D-12-1'!F13+'D-12-2'!F13</f>
        <v>0</v>
      </c>
      <c r="G13" s="448">
        <f>'D-12-1'!G13+'D-12-2'!G13</f>
        <v>0</v>
      </c>
      <c r="H13" s="448">
        <f>'D-12-1'!H13+'D-12-2'!H13</f>
        <v>1</v>
      </c>
      <c r="I13" s="448">
        <f>'D-12-1'!I13+'D-12-2'!I13</f>
        <v>4</v>
      </c>
      <c r="J13" s="448">
        <f>'D-12-1'!J13+'D-12-2'!J13</f>
        <v>1</v>
      </c>
      <c r="K13" s="448">
        <f>'D-12-1'!K13+'D-12-2'!K13</f>
        <v>2</v>
      </c>
      <c r="L13" s="448">
        <f>'D-12-1'!L13+'D-12-2'!L13</f>
        <v>1</v>
      </c>
      <c r="M13" s="448">
        <f>'D-12-1'!M13+'D-12-2'!M13</f>
        <v>1</v>
      </c>
      <c r="N13" s="448">
        <f>'D-12-1'!N13+'D-12-2'!N13</f>
        <v>2</v>
      </c>
      <c r="O13" s="448">
        <f>'D-12-1'!O13+'D-12-2'!O13</f>
        <v>0</v>
      </c>
      <c r="P13" s="448">
        <f>'D-12-1'!P13+'D-12-2'!P13</f>
        <v>1</v>
      </c>
      <c r="Q13" s="448">
        <f>'D-12-1'!Q13+'D-12-2'!Q13</f>
        <v>0</v>
      </c>
      <c r="R13" s="448">
        <f>'D-12-1'!R13+'D-12-2'!R13</f>
        <v>0</v>
      </c>
      <c r="S13" s="448">
        <f>'D-12-1'!S13+'D-12-2'!S13</f>
        <v>0</v>
      </c>
      <c r="T13" s="448">
        <f>'D-12-1'!T13+'D-12-2'!T13</f>
        <v>0</v>
      </c>
      <c r="U13" s="448">
        <f>'D-12-1'!U13+'D-12-2'!U13</f>
        <v>0</v>
      </c>
      <c r="V13" s="448">
        <f>'D-12-1'!V13+'D-12-2'!V13</f>
        <v>0</v>
      </c>
      <c r="W13" s="448">
        <f>'D-12-1'!W13+'D-12-2'!W13</f>
        <v>2</v>
      </c>
      <c r="X13" s="315" t="s">
        <v>184</v>
      </c>
      <c r="Y13" s="1583" t="s">
        <v>587</v>
      </c>
    </row>
    <row r="14" spans="1:25" s="371" customFormat="1" ht="13.5" thickBot="1" x14ac:dyDescent="0.25">
      <c r="A14" s="1592"/>
      <c r="B14" s="1593"/>
      <c r="C14" s="965" t="s">
        <v>802</v>
      </c>
      <c r="D14" s="972">
        <f t="shared" si="0"/>
        <v>13</v>
      </c>
      <c r="E14" s="447">
        <f>'D-12-1'!E14+'D-12-2'!E14</f>
        <v>0</v>
      </c>
      <c r="F14" s="447">
        <f>'D-12-1'!F14+'D-12-2'!F14</f>
        <v>2</v>
      </c>
      <c r="G14" s="448">
        <f>'D-12-1'!G14+'D-12-2'!G14</f>
        <v>1</v>
      </c>
      <c r="H14" s="448">
        <f>'D-12-1'!H14+'D-12-2'!H14</f>
        <v>2</v>
      </c>
      <c r="I14" s="448">
        <f>'D-12-1'!I14+'D-12-2'!I14</f>
        <v>0</v>
      </c>
      <c r="J14" s="448">
        <f>'D-12-1'!J14+'D-12-2'!J14</f>
        <v>1</v>
      </c>
      <c r="K14" s="448">
        <f>'D-12-1'!K14+'D-12-2'!K14</f>
        <v>1</v>
      </c>
      <c r="L14" s="448">
        <f>'D-12-1'!L14+'D-12-2'!L14</f>
        <v>0</v>
      </c>
      <c r="M14" s="448">
        <f>'D-12-1'!M14+'D-12-2'!M14</f>
        <v>0</v>
      </c>
      <c r="N14" s="448">
        <f>'D-12-1'!N14+'D-12-2'!N14</f>
        <v>0</v>
      </c>
      <c r="O14" s="448">
        <f>'D-12-1'!O14+'D-12-2'!O14</f>
        <v>1</v>
      </c>
      <c r="P14" s="448">
        <f>'D-12-1'!P14+'D-12-2'!P14</f>
        <v>0</v>
      </c>
      <c r="Q14" s="448">
        <f>'D-12-1'!Q14+'D-12-2'!Q14</f>
        <v>0</v>
      </c>
      <c r="R14" s="448">
        <f>'D-12-1'!R14+'D-12-2'!R14</f>
        <v>0</v>
      </c>
      <c r="S14" s="448">
        <f>'D-12-1'!S14+'D-12-2'!S14</f>
        <v>1</v>
      </c>
      <c r="T14" s="448">
        <f>'D-12-1'!T14+'D-12-2'!T14</f>
        <v>0</v>
      </c>
      <c r="U14" s="448">
        <f>'D-12-1'!U14+'D-12-2'!U14</f>
        <v>0</v>
      </c>
      <c r="V14" s="448">
        <f>'D-12-1'!V14+'D-12-2'!V14</f>
        <v>0</v>
      </c>
      <c r="W14" s="448">
        <f>'D-12-1'!W14+'D-12-2'!W14</f>
        <v>4</v>
      </c>
      <c r="X14" s="315" t="s">
        <v>446</v>
      </c>
      <c r="Y14" s="1583"/>
    </row>
    <row r="15" spans="1:25" s="370" customFormat="1" ht="13.5" thickBot="1" x14ac:dyDescent="0.25">
      <c r="A15" s="1590" t="s">
        <v>468</v>
      </c>
      <c r="B15" s="1591" t="s">
        <v>469</v>
      </c>
      <c r="C15" s="967" t="s">
        <v>801</v>
      </c>
      <c r="D15" s="971">
        <f t="shared" si="0"/>
        <v>7</v>
      </c>
      <c r="E15" s="449">
        <f>'D-12-1'!E15+'D-12-2'!E15</f>
        <v>0</v>
      </c>
      <c r="F15" s="449">
        <f>'D-12-1'!F15+'D-12-2'!F15</f>
        <v>0</v>
      </c>
      <c r="G15" s="450">
        <f>'D-12-1'!G15+'D-12-2'!G15</f>
        <v>0</v>
      </c>
      <c r="H15" s="450">
        <f>'D-12-1'!H15+'D-12-2'!H15</f>
        <v>0</v>
      </c>
      <c r="I15" s="450">
        <f>'D-12-1'!I15+'D-12-2'!I15</f>
        <v>1</v>
      </c>
      <c r="J15" s="450">
        <f>'D-12-1'!J15+'D-12-2'!J15</f>
        <v>0</v>
      </c>
      <c r="K15" s="450">
        <f>'D-12-1'!K15+'D-12-2'!K15</f>
        <v>1</v>
      </c>
      <c r="L15" s="450">
        <f>'D-12-1'!L15+'D-12-2'!L15</f>
        <v>0</v>
      </c>
      <c r="M15" s="450">
        <f>'D-12-1'!M15+'D-12-2'!M15</f>
        <v>1</v>
      </c>
      <c r="N15" s="450">
        <f>'D-12-1'!N15+'D-12-2'!N15</f>
        <v>0</v>
      </c>
      <c r="O15" s="450">
        <f>'D-12-1'!O15+'D-12-2'!O15</f>
        <v>0</v>
      </c>
      <c r="P15" s="450">
        <f>'D-12-1'!P15+'D-12-2'!P15</f>
        <v>0</v>
      </c>
      <c r="Q15" s="450">
        <f>'D-12-1'!Q15+'D-12-2'!Q15</f>
        <v>3</v>
      </c>
      <c r="R15" s="450">
        <f>'D-12-1'!R15+'D-12-2'!R15</f>
        <v>0</v>
      </c>
      <c r="S15" s="450">
        <f>'D-12-1'!S15+'D-12-2'!S15</f>
        <v>1</v>
      </c>
      <c r="T15" s="450">
        <f>'D-12-1'!T15+'D-12-2'!T15</f>
        <v>0</v>
      </c>
      <c r="U15" s="450">
        <f>'D-12-1'!U15+'D-12-2'!U15</f>
        <v>0</v>
      </c>
      <c r="V15" s="450">
        <f>'D-12-1'!V15+'D-12-2'!V15</f>
        <v>0</v>
      </c>
      <c r="W15" s="450">
        <f>'D-12-1'!W15+'D-12-2'!W15</f>
        <v>0</v>
      </c>
      <c r="X15" s="316" t="s">
        <v>184</v>
      </c>
      <c r="Y15" s="1586" t="s">
        <v>588</v>
      </c>
    </row>
    <row r="16" spans="1:25" s="370" customFormat="1" ht="13.5" customHeight="1" thickBot="1" x14ac:dyDescent="0.25">
      <c r="A16" s="1590"/>
      <c r="B16" s="1591"/>
      <c r="C16" s="967" t="s">
        <v>802</v>
      </c>
      <c r="D16" s="971">
        <f t="shared" si="0"/>
        <v>3</v>
      </c>
      <c r="E16" s="449">
        <f>'D-12-1'!E16+'D-12-2'!E16</f>
        <v>0</v>
      </c>
      <c r="F16" s="449">
        <f>'D-12-1'!F16+'D-12-2'!F16</f>
        <v>1</v>
      </c>
      <c r="G16" s="450">
        <f>'D-12-1'!G16+'D-12-2'!G16</f>
        <v>0</v>
      </c>
      <c r="H16" s="450">
        <f>'D-12-1'!H16+'D-12-2'!H16</f>
        <v>0</v>
      </c>
      <c r="I16" s="450">
        <f>'D-12-1'!I16+'D-12-2'!I16</f>
        <v>1</v>
      </c>
      <c r="J16" s="450">
        <f>'D-12-1'!J16+'D-12-2'!J16</f>
        <v>0</v>
      </c>
      <c r="K16" s="450">
        <f>'D-12-1'!K16+'D-12-2'!K16</f>
        <v>0</v>
      </c>
      <c r="L16" s="450">
        <f>'D-12-1'!L16+'D-12-2'!L16</f>
        <v>1</v>
      </c>
      <c r="M16" s="450">
        <f>'D-12-1'!M16+'D-12-2'!M16</f>
        <v>0</v>
      </c>
      <c r="N16" s="450">
        <f>'D-12-1'!N16+'D-12-2'!N16</f>
        <v>0</v>
      </c>
      <c r="O16" s="450">
        <f>'D-12-1'!O16+'D-12-2'!O16</f>
        <v>0</v>
      </c>
      <c r="P16" s="450">
        <f>'D-12-1'!P16+'D-12-2'!P16</f>
        <v>0</v>
      </c>
      <c r="Q16" s="450">
        <f>'D-12-1'!Q16+'D-12-2'!Q16</f>
        <v>0</v>
      </c>
      <c r="R16" s="450">
        <f>'D-12-1'!R16+'D-12-2'!R16</f>
        <v>0</v>
      </c>
      <c r="S16" s="450">
        <f>'D-12-1'!S16+'D-12-2'!S16</f>
        <v>0</v>
      </c>
      <c r="T16" s="450">
        <f>'D-12-1'!T16+'D-12-2'!T16</f>
        <v>0</v>
      </c>
      <c r="U16" s="450">
        <f>'D-12-1'!U16+'D-12-2'!U16</f>
        <v>0</v>
      </c>
      <c r="V16" s="450">
        <f>'D-12-1'!V16+'D-12-2'!V16</f>
        <v>0</v>
      </c>
      <c r="W16" s="450">
        <f>'D-12-1'!W16+'D-12-2'!W16</f>
        <v>0</v>
      </c>
      <c r="X16" s="316" t="s">
        <v>446</v>
      </c>
      <c r="Y16" s="1586"/>
    </row>
    <row r="17" spans="1:25" s="371" customFormat="1" ht="13.5" thickBot="1" x14ac:dyDescent="0.25">
      <c r="A17" s="1592" t="s">
        <v>1058</v>
      </c>
      <c r="B17" s="1593" t="s">
        <v>1059</v>
      </c>
      <c r="C17" s="965" t="s">
        <v>801</v>
      </c>
      <c r="D17" s="972">
        <f t="shared" si="0"/>
        <v>2</v>
      </c>
      <c r="E17" s="447">
        <f>'D-12-1'!E17+'D-12-2'!E17</f>
        <v>0</v>
      </c>
      <c r="F17" s="447">
        <f>'D-12-1'!F17+'D-12-2'!F17</f>
        <v>0</v>
      </c>
      <c r="G17" s="448">
        <f>'D-12-1'!G17+'D-12-2'!G17</f>
        <v>0</v>
      </c>
      <c r="H17" s="448">
        <f>'D-12-1'!H17+'D-12-2'!H17</f>
        <v>0</v>
      </c>
      <c r="I17" s="448">
        <f>'D-12-1'!I17+'D-12-2'!I17</f>
        <v>0</v>
      </c>
      <c r="J17" s="448">
        <f>'D-12-1'!J17+'D-12-2'!J17</f>
        <v>0</v>
      </c>
      <c r="K17" s="448">
        <f>'D-12-1'!K17+'D-12-2'!K17</f>
        <v>0</v>
      </c>
      <c r="L17" s="448">
        <f>'D-12-1'!L17+'D-12-2'!L17</f>
        <v>0</v>
      </c>
      <c r="M17" s="448">
        <f>'D-12-1'!M17+'D-12-2'!M17</f>
        <v>1</v>
      </c>
      <c r="N17" s="448">
        <f>'D-12-1'!N17+'D-12-2'!N17</f>
        <v>0</v>
      </c>
      <c r="O17" s="448">
        <f>'D-12-1'!O17+'D-12-2'!O17</f>
        <v>1</v>
      </c>
      <c r="P17" s="448">
        <f>'D-12-1'!P17+'D-12-2'!P17</f>
        <v>0</v>
      </c>
      <c r="Q17" s="448">
        <f>'D-12-1'!Q17+'D-12-2'!Q17</f>
        <v>0</v>
      </c>
      <c r="R17" s="448">
        <f>'D-12-1'!R17+'D-12-2'!R17</f>
        <v>0</v>
      </c>
      <c r="S17" s="448">
        <f>'D-12-1'!S17+'D-12-2'!S17</f>
        <v>0</v>
      </c>
      <c r="T17" s="448">
        <f>'D-12-1'!T17+'D-12-2'!T17</f>
        <v>0</v>
      </c>
      <c r="U17" s="448">
        <f>'D-12-1'!U17+'D-12-2'!U17</f>
        <v>0</v>
      </c>
      <c r="V17" s="448">
        <f>'D-12-1'!V17+'D-12-2'!V17</f>
        <v>0</v>
      </c>
      <c r="W17" s="448">
        <f>'D-12-1'!W17+'D-12-2'!W17</f>
        <v>0</v>
      </c>
      <c r="X17" s="315" t="s">
        <v>184</v>
      </c>
      <c r="Y17" s="1583" t="s">
        <v>1060</v>
      </c>
    </row>
    <row r="18" spans="1:25" s="371" customFormat="1" ht="13.5" customHeight="1" thickBot="1" x14ac:dyDescent="0.25">
      <c r="A18" s="1592"/>
      <c r="B18" s="1593"/>
      <c r="C18" s="965" t="s">
        <v>802</v>
      </c>
      <c r="D18" s="972">
        <f t="shared" si="0"/>
        <v>0</v>
      </c>
      <c r="E18" s="447">
        <f>'D-12-1'!E18+'D-12-2'!E18</f>
        <v>0</v>
      </c>
      <c r="F18" s="447">
        <f>'D-12-1'!F18+'D-12-2'!F18</f>
        <v>0</v>
      </c>
      <c r="G18" s="448">
        <f>'D-12-1'!G18+'D-12-2'!G18</f>
        <v>0</v>
      </c>
      <c r="H18" s="448">
        <f>'D-12-1'!H18+'D-12-2'!H18</f>
        <v>0</v>
      </c>
      <c r="I18" s="448">
        <f>'D-12-1'!I18+'D-12-2'!I18</f>
        <v>0</v>
      </c>
      <c r="J18" s="448">
        <f>'D-12-1'!J18+'D-12-2'!J18</f>
        <v>0</v>
      </c>
      <c r="K18" s="448">
        <f>'D-12-1'!K18+'D-12-2'!K18</f>
        <v>0</v>
      </c>
      <c r="L18" s="448">
        <f>'D-12-1'!L18+'D-12-2'!L18</f>
        <v>0</v>
      </c>
      <c r="M18" s="448">
        <f>'D-12-1'!M18+'D-12-2'!M18</f>
        <v>0</v>
      </c>
      <c r="N18" s="448">
        <f>'D-12-1'!N18+'D-12-2'!N18</f>
        <v>0</v>
      </c>
      <c r="O18" s="448">
        <f>'D-12-1'!O18+'D-12-2'!O18</f>
        <v>0</v>
      </c>
      <c r="P18" s="448">
        <f>'D-12-1'!P18+'D-12-2'!P18</f>
        <v>0</v>
      </c>
      <c r="Q18" s="448">
        <f>'D-12-1'!Q18+'D-12-2'!Q18</f>
        <v>0</v>
      </c>
      <c r="R18" s="448">
        <f>'D-12-1'!R18+'D-12-2'!R18</f>
        <v>0</v>
      </c>
      <c r="S18" s="448">
        <f>'D-12-1'!S18+'D-12-2'!S18</f>
        <v>0</v>
      </c>
      <c r="T18" s="448">
        <f>'D-12-1'!T18+'D-12-2'!T18</f>
        <v>0</v>
      </c>
      <c r="U18" s="448">
        <f>'D-12-1'!U18+'D-12-2'!U18</f>
        <v>0</v>
      </c>
      <c r="V18" s="448">
        <f>'D-12-1'!V18+'D-12-2'!V18</f>
        <v>0</v>
      </c>
      <c r="W18" s="448">
        <f>'D-12-1'!W18+'D-12-2'!W18</f>
        <v>0</v>
      </c>
      <c r="X18" s="315" t="s">
        <v>446</v>
      </c>
      <c r="Y18" s="1583"/>
    </row>
    <row r="19" spans="1:25" s="370" customFormat="1" ht="31.5" customHeight="1" thickBot="1" x14ac:dyDescent="0.25">
      <c r="A19" s="1590" t="s">
        <v>688</v>
      </c>
      <c r="B19" s="1591" t="s">
        <v>470</v>
      </c>
      <c r="C19" s="967" t="s">
        <v>801</v>
      </c>
      <c r="D19" s="971">
        <f t="shared" si="0"/>
        <v>9</v>
      </c>
      <c r="E19" s="449">
        <f>'D-12-1'!E19+'D-12-2'!E19</f>
        <v>0</v>
      </c>
      <c r="F19" s="449">
        <f>'D-12-1'!F19+'D-12-2'!F19</f>
        <v>0</v>
      </c>
      <c r="G19" s="450">
        <f>'D-12-1'!G19+'D-12-2'!G19</f>
        <v>0</v>
      </c>
      <c r="H19" s="450">
        <f>'D-12-1'!H19+'D-12-2'!H19</f>
        <v>0</v>
      </c>
      <c r="I19" s="450">
        <f>'D-12-1'!I19+'D-12-2'!I19</f>
        <v>1</v>
      </c>
      <c r="J19" s="450">
        <f>'D-12-1'!J19+'D-12-2'!J19</f>
        <v>1</v>
      </c>
      <c r="K19" s="450">
        <f>'D-12-1'!K19+'D-12-2'!K19</f>
        <v>0</v>
      </c>
      <c r="L19" s="450">
        <f>'D-12-1'!L19+'D-12-2'!L19</f>
        <v>1</v>
      </c>
      <c r="M19" s="450">
        <f>'D-12-1'!M19+'D-12-2'!M19</f>
        <v>1</v>
      </c>
      <c r="N19" s="450">
        <f>'D-12-1'!N19+'D-12-2'!N19</f>
        <v>0</v>
      </c>
      <c r="O19" s="450">
        <f>'D-12-1'!O19+'D-12-2'!O19</f>
        <v>1</v>
      </c>
      <c r="P19" s="450">
        <f>'D-12-1'!P19+'D-12-2'!P19</f>
        <v>0</v>
      </c>
      <c r="Q19" s="450">
        <f>'D-12-1'!Q19+'D-12-2'!Q19</f>
        <v>1</v>
      </c>
      <c r="R19" s="450">
        <f>'D-12-1'!R19+'D-12-2'!R19</f>
        <v>1</v>
      </c>
      <c r="S19" s="450">
        <f>'D-12-1'!S19+'D-12-2'!S19</f>
        <v>0</v>
      </c>
      <c r="T19" s="450">
        <f>'D-12-1'!T19+'D-12-2'!T19</f>
        <v>0</v>
      </c>
      <c r="U19" s="450">
        <f>'D-12-1'!U19+'D-12-2'!U19</f>
        <v>0</v>
      </c>
      <c r="V19" s="450">
        <f>'D-12-1'!V19+'D-12-2'!V19</f>
        <v>0</v>
      </c>
      <c r="W19" s="450">
        <f>'D-12-1'!W19+'D-12-2'!W19</f>
        <v>2</v>
      </c>
      <c r="X19" s="316" t="s">
        <v>184</v>
      </c>
      <c r="Y19" s="1586" t="s">
        <v>589</v>
      </c>
    </row>
    <row r="20" spans="1:25" s="370" customFormat="1" ht="31.5" customHeight="1" thickBot="1" x14ac:dyDescent="0.25">
      <c r="A20" s="1590"/>
      <c r="B20" s="1591"/>
      <c r="C20" s="967" t="s">
        <v>802</v>
      </c>
      <c r="D20" s="971">
        <f t="shared" si="0"/>
        <v>0</v>
      </c>
      <c r="E20" s="449">
        <f>'D-12-1'!E20+'D-12-2'!E20</f>
        <v>0</v>
      </c>
      <c r="F20" s="449">
        <f>'D-12-1'!F20+'D-12-2'!F20</f>
        <v>0</v>
      </c>
      <c r="G20" s="450">
        <f>'D-12-1'!G20+'D-12-2'!G20</f>
        <v>0</v>
      </c>
      <c r="H20" s="450">
        <f>'D-12-1'!H20+'D-12-2'!H20</f>
        <v>0</v>
      </c>
      <c r="I20" s="450">
        <f>'D-12-1'!I20+'D-12-2'!I20</f>
        <v>0</v>
      </c>
      <c r="J20" s="450">
        <f>'D-12-1'!J20+'D-12-2'!J20</f>
        <v>0</v>
      </c>
      <c r="K20" s="450">
        <f>'D-12-1'!K20+'D-12-2'!K20</f>
        <v>0</v>
      </c>
      <c r="L20" s="450">
        <f>'D-12-1'!L20+'D-12-2'!L20</f>
        <v>0</v>
      </c>
      <c r="M20" s="450">
        <f>'D-12-1'!M20+'D-12-2'!M20</f>
        <v>0</v>
      </c>
      <c r="N20" s="450">
        <f>'D-12-1'!N20+'D-12-2'!N20</f>
        <v>0</v>
      </c>
      <c r="O20" s="450">
        <f>'D-12-1'!O20+'D-12-2'!O20</f>
        <v>0</v>
      </c>
      <c r="P20" s="450">
        <f>'D-12-1'!P20+'D-12-2'!P20</f>
        <v>0</v>
      </c>
      <c r="Q20" s="450">
        <f>'D-12-1'!Q20+'D-12-2'!Q20</f>
        <v>0</v>
      </c>
      <c r="R20" s="450">
        <f>'D-12-1'!R20+'D-12-2'!R20</f>
        <v>0</v>
      </c>
      <c r="S20" s="450">
        <f>'D-12-1'!S20+'D-12-2'!S20</f>
        <v>0</v>
      </c>
      <c r="T20" s="450">
        <f>'D-12-1'!T20+'D-12-2'!T20</f>
        <v>0</v>
      </c>
      <c r="U20" s="450">
        <f>'D-12-1'!U20+'D-12-2'!U20</f>
        <v>0</v>
      </c>
      <c r="V20" s="450">
        <f>'D-12-1'!V20+'D-12-2'!V20</f>
        <v>0</v>
      </c>
      <c r="W20" s="450">
        <f>'D-12-1'!W20+'D-12-2'!W20</f>
        <v>0</v>
      </c>
      <c r="X20" s="316" t="s">
        <v>446</v>
      </c>
      <c r="Y20" s="1586"/>
    </row>
    <row r="21" spans="1:25" s="371" customFormat="1" ht="13.5" customHeight="1" thickBot="1" x14ac:dyDescent="0.25">
      <c r="A21" s="1592" t="s">
        <v>471</v>
      </c>
      <c r="B21" s="1593" t="s">
        <v>472</v>
      </c>
      <c r="C21" s="965" t="s">
        <v>801</v>
      </c>
      <c r="D21" s="972">
        <f t="shared" si="0"/>
        <v>9</v>
      </c>
      <c r="E21" s="447">
        <f>'D-12-1'!E21+'D-12-2'!E21</f>
        <v>0</v>
      </c>
      <c r="F21" s="447">
        <f>'D-12-1'!F21+'D-12-2'!F21</f>
        <v>1</v>
      </c>
      <c r="G21" s="448">
        <f>'D-12-1'!G21+'D-12-2'!G21</f>
        <v>0</v>
      </c>
      <c r="H21" s="448">
        <f>'D-12-1'!H21+'D-12-2'!H21</f>
        <v>1</v>
      </c>
      <c r="I21" s="448">
        <f>'D-12-1'!I21+'D-12-2'!I21</f>
        <v>0</v>
      </c>
      <c r="J21" s="448">
        <f>'D-12-1'!J21+'D-12-2'!J21</f>
        <v>1</v>
      </c>
      <c r="K21" s="448">
        <f>'D-12-1'!K21+'D-12-2'!K21</f>
        <v>2</v>
      </c>
      <c r="L21" s="448">
        <f>'D-12-1'!L21+'D-12-2'!L21</f>
        <v>0</v>
      </c>
      <c r="M21" s="448">
        <f>'D-12-1'!M21+'D-12-2'!M21</f>
        <v>1</v>
      </c>
      <c r="N21" s="448">
        <f>'D-12-1'!N21+'D-12-2'!N21</f>
        <v>1</v>
      </c>
      <c r="O21" s="448">
        <f>'D-12-1'!O21+'D-12-2'!O21</f>
        <v>1</v>
      </c>
      <c r="P21" s="448">
        <f>'D-12-1'!P21+'D-12-2'!P21</f>
        <v>1</v>
      </c>
      <c r="Q21" s="448">
        <f>'D-12-1'!Q21+'D-12-2'!Q21</f>
        <v>0</v>
      </c>
      <c r="R21" s="448">
        <f>'D-12-1'!R21+'D-12-2'!R21</f>
        <v>0</v>
      </c>
      <c r="S21" s="448">
        <f>'D-12-1'!S21+'D-12-2'!S21</f>
        <v>0</v>
      </c>
      <c r="T21" s="448">
        <f>'D-12-1'!T21+'D-12-2'!T21</f>
        <v>0</v>
      </c>
      <c r="U21" s="448">
        <f>'D-12-1'!U21+'D-12-2'!U21</f>
        <v>0</v>
      </c>
      <c r="V21" s="448">
        <f>'D-12-1'!V21+'D-12-2'!V21</f>
        <v>0</v>
      </c>
      <c r="W21" s="448">
        <f>'D-12-1'!W21+'D-12-2'!W21</f>
        <v>0</v>
      </c>
      <c r="X21" s="315" t="s">
        <v>184</v>
      </c>
      <c r="Y21" s="1583" t="s">
        <v>591</v>
      </c>
    </row>
    <row r="22" spans="1:25" s="371" customFormat="1" ht="13.5" customHeight="1" thickBot="1" x14ac:dyDescent="0.25">
      <c r="A22" s="1592"/>
      <c r="B22" s="1593"/>
      <c r="C22" s="965" t="s">
        <v>802</v>
      </c>
      <c r="D22" s="972">
        <f t="shared" si="0"/>
        <v>7</v>
      </c>
      <c r="E22" s="447">
        <f>'D-12-1'!E22+'D-12-2'!E22</f>
        <v>0</v>
      </c>
      <c r="F22" s="447">
        <f>'D-12-1'!F22+'D-12-2'!F22</f>
        <v>1</v>
      </c>
      <c r="G22" s="448">
        <f>'D-12-1'!G22+'D-12-2'!G22</f>
        <v>0</v>
      </c>
      <c r="H22" s="448">
        <f>'D-12-1'!H22+'D-12-2'!H22</f>
        <v>0</v>
      </c>
      <c r="I22" s="448">
        <f>'D-12-1'!I22+'D-12-2'!I22</f>
        <v>1</v>
      </c>
      <c r="J22" s="448">
        <f>'D-12-1'!J22+'D-12-2'!J22</f>
        <v>2</v>
      </c>
      <c r="K22" s="448">
        <f>'D-12-1'!K22+'D-12-2'!K22</f>
        <v>0</v>
      </c>
      <c r="L22" s="448">
        <f>'D-12-1'!L22+'D-12-2'!L22</f>
        <v>0</v>
      </c>
      <c r="M22" s="448">
        <f>'D-12-1'!M22+'D-12-2'!M22</f>
        <v>1</v>
      </c>
      <c r="N22" s="448">
        <f>'D-12-1'!N22+'D-12-2'!N22</f>
        <v>1</v>
      </c>
      <c r="O22" s="448">
        <f>'D-12-1'!O22+'D-12-2'!O22</f>
        <v>0</v>
      </c>
      <c r="P22" s="448">
        <f>'D-12-1'!P22+'D-12-2'!P22</f>
        <v>1</v>
      </c>
      <c r="Q22" s="448">
        <f>'D-12-1'!Q22+'D-12-2'!Q22</f>
        <v>0</v>
      </c>
      <c r="R22" s="448">
        <f>'D-12-1'!R22+'D-12-2'!R22</f>
        <v>0</v>
      </c>
      <c r="S22" s="448">
        <f>'D-12-1'!S22+'D-12-2'!S22</f>
        <v>0</v>
      </c>
      <c r="T22" s="448">
        <f>'D-12-1'!T22+'D-12-2'!T22</f>
        <v>0</v>
      </c>
      <c r="U22" s="448">
        <f>'D-12-1'!U22+'D-12-2'!U22</f>
        <v>0</v>
      </c>
      <c r="V22" s="448">
        <f>'D-12-1'!V22+'D-12-2'!V22</f>
        <v>0</v>
      </c>
      <c r="W22" s="448">
        <f>'D-12-1'!W22+'D-12-2'!W22</f>
        <v>0</v>
      </c>
      <c r="X22" s="315" t="s">
        <v>446</v>
      </c>
      <c r="Y22" s="1583"/>
    </row>
    <row r="23" spans="1:25" s="370" customFormat="1" ht="13.5" thickBot="1" x14ac:dyDescent="0.25">
      <c r="A23" s="1590" t="s">
        <v>473</v>
      </c>
      <c r="B23" s="1591" t="s">
        <v>474</v>
      </c>
      <c r="C23" s="967" t="s">
        <v>801</v>
      </c>
      <c r="D23" s="971">
        <f t="shared" si="0"/>
        <v>3</v>
      </c>
      <c r="E23" s="449">
        <f>'D-12-1'!E23+'D-12-2'!E23</f>
        <v>0</v>
      </c>
      <c r="F23" s="449">
        <f>'D-12-1'!F23+'D-12-2'!F23</f>
        <v>0</v>
      </c>
      <c r="G23" s="450">
        <f>'D-12-1'!G23+'D-12-2'!G23</f>
        <v>1</v>
      </c>
      <c r="H23" s="450">
        <f>'D-12-1'!H23+'D-12-2'!H23</f>
        <v>0</v>
      </c>
      <c r="I23" s="450">
        <f>'D-12-1'!I23+'D-12-2'!I23</f>
        <v>0</v>
      </c>
      <c r="J23" s="450">
        <f>'D-12-1'!J23+'D-12-2'!J23</f>
        <v>0</v>
      </c>
      <c r="K23" s="450">
        <f>'D-12-1'!K23+'D-12-2'!K23</f>
        <v>0</v>
      </c>
      <c r="L23" s="450">
        <f>'D-12-1'!L23+'D-12-2'!L23</f>
        <v>0</v>
      </c>
      <c r="M23" s="450">
        <f>'D-12-1'!M23+'D-12-2'!M23</f>
        <v>1</v>
      </c>
      <c r="N23" s="450">
        <f>'D-12-1'!N23+'D-12-2'!N23</f>
        <v>0</v>
      </c>
      <c r="O23" s="450">
        <f>'D-12-1'!O23+'D-12-2'!O23</f>
        <v>1</v>
      </c>
      <c r="P23" s="450">
        <f>'D-12-1'!P23+'D-12-2'!P23</f>
        <v>0</v>
      </c>
      <c r="Q23" s="450">
        <f>'D-12-1'!Q23+'D-12-2'!Q23</f>
        <v>0</v>
      </c>
      <c r="R23" s="450">
        <f>'D-12-1'!R23+'D-12-2'!R23</f>
        <v>0</v>
      </c>
      <c r="S23" s="450">
        <f>'D-12-1'!S23+'D-12-2'!S23</f>
        <v>0</v>
      </c>
      <c r="T23" s="450">
        <f>'D-12-1'!T23+'D-12-2'!T23</f>
        <v>0</v>
      </c>
      <c r="U23" s="450">
        <f>'D-12-1'!U23+'D-12-2'!U23</f>
        <v>0</v>
      </c>
      <c r="V23" s="450">
        <f>'D-12-1'!V23+'D-12-2'!V23</f>
        <v>0</v>
      </c>
      <c r="W23" s="450">
        <f>'D-12-1'!W23+'D-12-2'!W23</f>
        <v>0</v>
      </c>
      <c r="X23" s="316" t="s">
        <v>184</v>
      </c>
      <c r="Y23" s="1586" t="s">
        <v>590</v>
      </c>
    </row>
    <row r="24" spans="1:25" s="370" customFormat="1" ht="13.5" customHeight="1" thickBot="1" x14ac:dyDescent="0.25">
      <c r="A24" s="1590"/>
      <c r="B24" s="1591"/>
      <c r="C24" s="967" t="s">
        <v>802</v>
      </c>
      <c r="D24" s="971">
        <f t="shared" si="0"/>
        <v>2</v>
      </c>
      <c r="E24" s="449">
        <f>'D-12-1'!E24+'D-12-2'!E24</f>
        <v>0</v>
      </c>
      <c r="F24" s="449">
        <f>'D-12-1'!F24+'D-12-2'!F24</f>
        <v>1</v>
      </c>
      <c r="G24" s="450">
        <f>'D-12-1'!G24+'D-12-2'!G24</f>
        <v>0</v>
      </c>
      <c r="H24" s="450">
        <f>'D-12-1'!H24+'D-12-2'!H24</f>
        <v>0</v>
      </c>
      <c r="I24" s="450">
        <f>'D-12-1'!I24+'D-12-2'!I24</f>
        <v>0</v>
      </c>
      <c r="J24" s="450">
        <f>'D-12-1'!J24+'D-12-2'!J24</f>
        <v>0</v>
      </c>
      <c r="K24" s="450">
        <f>'D-12-1'!K24+'D-12-2'!K24</f>
        <v>0</v>
      </c>
      <c r="L24" s="450">
        <f>'D-12-1'!L24+'D-12-2'!L24</f>
        <v>0</v>
      </c>
      <c r="M24" s="450">
        <f>'D-12-1'!M24+'D-12-2'!M24</f>
        <v>0</v>
      </c>
      <c r="N24" s="450">
        <f>'D-12-1'!N24+'D-12-2'!N24</f>
        <v>0</v>
      </c>
      <c r="O24" s="450">
        <f>'D-12-1'!O24+'D-12-2'!O24</f>
        <v>0</v>
      </c>
      <c r="P24" s="450">
        <f>'D-12-1'!P24+'D-12-2'!P24</f>
        <v>0</v>
      </c>
      <c r="Q24" s="450">
        <f>'D-12-1'!Q24+'D-12-2'!Q24</f>
        <v>0</v>
      </c>
      <c r="R24" s="450">
        <f>'D-12-1'!R24+'D-12-2'!R24</f>
        <v>1</v>
      </c>
      <c r="S24" s="450">
        <f>'D-12-1'!S24+'D-12-2'!S24</f>
        <v>0</v>
      </c>
      <c r="T24" s="450">
        <f>'D-12-1'!T24+'D-12-2'!T24</f>
        <v>0</v>
      </c>
      <c r="U24" s="450">
        <f>'D-12-1'!U24+'D-12-2'!U24</f>
        <v>0</v>
      </c>
      <c r="V24" s="450">
        <f>'D-12-1'!V24+'D-12-2'!V24</f>
        <v>0</v>
      </c>
      <c r="W24" s="450">
        <f>'D-12-1'!W24+'D-12-2'!W24</f>
        <v>0</v>
      </c>
      <c r="X24" s="316" t="s">
        <v>446</v>
      </c>
      <c r="Y24" s="1586"/>
    </row>
    <row r="25" spans="1:25" s="371" customFormat="1" ht="13.5" thickBot="1" x14ac:dyDescent="0.25">
      <c r="A25" s="1592" t="s">
        <v>475</v>
      </c>
      <c r="B25" s="1593" t="s">
        <v>476</v>
      </c>
      <c r="C25" s="965" t="s">
        <v>801</v>
      </c>
      <c r="D25" s="972">
        <f t="shared" si="0"/>
        <v>8</v>
      </c>
      <c r="E25" s="447">
        <f>'D-12-1'!E25+'D-12-2'!E25</f>
        <v>0</v>
      </c>
      <c r="F25" s="447">
        <f>'D-12-1'!F25+'D-12-2'!F25</f>
        <v>0</v>
      </c>
      <c r="G25" s="448">
        <f>'D-12-1'!G25+'D-12-2'!G25</f>
        <v>1</v>
      </c>
      <c r="H25" s="448">
        <f>'D-12-1'!H25+'D-12-2'!H25</f>
        <v>1</v>
      </c>
      <c r="I25" s="448">
        <f>'D-12-1'!I25+'D-12-2'!I25</f>
        <v>0</v>
      </c>
      <c r="J25" s="448">
        <f>'D-12-1'!J25+'D-12-2'!J25</f>
        <v>1</v>
      </c>
      <c r="K25" s="448">
        <f>'D-12-1'!K25+'D-12-2'!K25</f>
        <v>1</v>
      </c>
      <c r="L25" s="448">
        <f>'D-12-1'!L25+'D-12-2'!L25</f>
        <v>2</v>
      </c>
      <c r="M25" s="448">
        <f>'D-12-1'!M25+'D-12-2'!M25</f>
        <v>0</v>
      </c>
      <c r="N25" s="448">
        <f>'D-12-1'!N25+'D-12-2'!N25</f>
        <v>2</v>
      </c>
      <c r="O25" s="448">
        <f>'D-12-1'!O25+'D-12-2'!O25</f>
        <v>0</v>
      </c>
      <c r="P25" s="448">
        <f>'D-12-1'!P25+'D-12-2'!P25</f>
        <v>0</v>
      </c>
      <c r="Q25" s="448">
        <f>'D-12-1'!Q25+'D-12-2'!Q25</f>
        <v>0</v>
      </c>
      <c r="R25" s="448">
        <f>'D-12-1'!R25+'D-12-2'!R25</f>
        <v>0</v>
      </c>
      <c r="S25" s="448">
        <f>'D-12-1'!S25+'D-12-2'!S25</f>
        <v>0</v>
      </c>
      <c r="T25" s="448">
        <f>'D-12-1'!T25+'D-12-2'!T25</f>
        <v>0</v>
      </c>
      <c r="U25" s="448">
        <f>'D-12-1'!U25+'D-12-2'!U25</f>
        <v>0</v>
      </c>
      <c r="V25" s="448">
        <f>'D-12-1'!V25+'D-12-2'!V25</f>
        <v>0</v>
      </c>
      <c r="W25" s="448">
        <f>'D-12-1'!W25+'D-12-2'!W25</f>
        <v>0</v>
      </c>
      <c r="X25" s="315" t="s">
        <v>184</v>
      </c>
      <c r="Y25" s="1583" t="s">
        <v>592</v>
      </c>
    </row>
    <row r="26" spans="1:25" s="371" customFormat="1" ht="13.5" customHeight="1" thickBot="1" x14ac:dyDescent="0.25">
      <c r="A26" s="1592"/>
      <c r="B26" s="1593"/>
      <c r="C26" s="965" t="s">
        <v>802</v>
      </c>
      <c r="D26" s="972">
        <f t="shared" si="0"/>
        <v>5</v>
      </c>
      <c r="E26" s="447">
        <f>'D-12-1'!E26+'D-12-2'!E26</f>
        <v>0</v>
      </c>
      <c r="F26" s="447">
        <f>'D-12-1'!F26+'D-12-2'!F26</f>
        <v>0</v>
      </c>
      <c r="G26" s="448">
        <f>'D-12-1'!G26+'D-12-2'!G26</f>
        <v>0</v>
      </c>
      <c r="H26" s="448">
        <f>'D-12-1'!H26+'D-12-2'!H26</f>
        <v>2</v>
      </c>
      <c r="I26" s="448">
        <f>'D-12-1'!I26+'D-12-2'!I26</f>
        <v>0</v>
      </c>
      <c r="J26" s="448">
        <f>'D-12-1'!J26+'D-12-2'!J26</f>
        <v>0</v>
      </c>
      <c r="K26" s="448">
        <f>'D-12-1'!K26+'D-12-2'!K26</f>
        <v>0</v>
      </c>
      <c r="L26" s="448">
        <f>'D-12-1'!L26+'D-12-2'!L26</f>
        <v>1</v>
      </c>
      <c r="M26" s="448">
        <f>'D-12-1'!M26+'D-12-2'!M26</f>
        <v>0</v>
      </c>
      <c r="N26" s="448">
        <f>'D-12-1'!N26+'D-12-2'!N26</f>
        <v>0</v>
      </c>
      <c r="O26" s="448">
        <f>'D-12-1'!O26+'D-12-2'!O26</f>
        <v>0</v>
      </c>
      <c r="P26" s="448">
        <f>'D-12-1'!P26+'D-12-2'!P26</f>
        <v>1</v>
      </c>
      <c r="Q26" s="448">
        <f>'D-12-1'!Q26+'D-12-2'!Q26</f>
        <v>0</v>
      </c>
      <c r="R26" s="448">
        <f>'D-12-1'!R26+'D-12-2'!R26</f>
        <v>0</v>
      </c>
      <c r="S26" s="448">
        <f>'D-12-1'!S26+'D-12-2'!S26</f>
        <v>0</v>
      </c>
      <c r="T26" s="448">
        <f>'D-12-1'!T26+'D-12-2'!T26</f>
        <v>1</v>
      </c>
      <c r="U26" s="448">
        <f>'D-12-1'!U26+'D-12-2'!U26</f>
        <v>0</v>
      </c>
      <c r="V26" s="448">
        <f>'D-12-1'!V26+'D-12-2'!V26</f>
        <v>0</v>
      </c>
      <c r="W26" s="448">
        <f>'D-12-1'!W26+'D-12-2'!W26</f>
        <v>0</v>
      </c>
      <c r="X26" s="315" t="s">
        <v>446</v>
      </c>
      <c r="Y26" s="1583"/>
    </row>
    <row r="27" spans="1:25" s="370" customFormat="1" ht="13.5" customHeight="1" thickBot="1" x14ac:dyDescent="0.25">
      <c r="A27" s="1590" t="s">
        <v>477</v>
      </c>
      <c r="B27" s="1591" t="s">
        <v>478</v>
      </c>
      <c r="C27" s="967" t="s">
        <v>801</v>
      </c>
      <c r="D27" s="971">
        <f t="shared" si="0"/>
        <v>27</v>
      </c>
      <c r="E27" s="450">
        <f>'D-12-1'!E27+'D-12-2'!E27</f>
        <v>0</v>
      </c>
      <c r="F27" s="450">
        <f>'D-12-1'!F27+'D-12-2'!F27</f>
        <v>1</v>
      </c>
      <c r="G27" s="450">
        <f>'D-12-1'!G27+'D-12-2'!G27</f>
        <v>2</v>
      </c>
      <c r="H27" s="450">
        <f>'D-12-1'!H27+'D-12-2'!H27</f>
        <v>0</v>
      </c>
      <c r="I27" s="450">
        <f>'D-12-1'!I27+'D-12-2'!I27</f>
        <v>2</v>
      </c>
      <c r="J27" s="450">
        <f>'D-12-1'!J27+'D-12-2'!J27</f>
        <v>2</v>
      </c>
      <c r="K27" s="450">
        <f>'D-12-1'!K27+'D-12-2'!K27</f>
        <v>3</v>
      </c>
      <c r="L27" s="450">
        <f>'D-12-1'!L27+'D-12-2'!L27</f>
        <v>5</v>
      </c>
      <c r="M27" s="450">
        <f>'D-12-1'!M27+'D-12-2'!M27</f>
        <v>6</v>
      </c>
      <c r="N27" s="450">
        <f>'D-12-1'!N27+'D-12-2'!N27</f>
        <v>1</v>
      </c>
      <c r="O27" s="450">
        <f>'D-12-1'!O27+'D-12-2'!O27</f>
        <v>1</v>
      </c>
      <c r="P27" s="450">
        <f>'D-12-1'!P27+'D-12-2'!P27</f>
        <v>2</v>
      </c>
      <c r="Q27" s="450">
        <f>'D-12-1'!Q27+'D-12-2'!Q27</f>
        <v>1</v>
      </c>
      <c r="R27" s="450">
        <f>'D-12-1'!R27+'D-12-2'!R27</f>
        <v>0</v>
      </c>
      <c r="S27" s="450">
        <f>'D-12-1'!S27+'D-12-2'!S27</f>
        <v>0</v>
      </c>
      <c r="T27" s="450">
        <f>'D-12-1'!T27+'D-12-2'!T27</f>
        <v>1</v>
      </c>
      <c r="U27" s="450">
        <f>'D-12-1'!U27+'D-12-2'!U27</f>
        <v>0</v>
      </c>
      <c r="V27" s="450">
        <f>'D-12-1'!V27+'D-12-2'!V27</f>
        <v>0</v>
      </c>
      <c r="W27" s="450">
        <f>'D-12-1'!W27+'D-12-2'!W27</f>
        <v>0</v>
      </c>
      <c r="X27" s="316" t="s">
        <v>184</v>
      </c>
      <c r="Y27" s="1586" t="s">
        <v>593</v>
      </c>
    </row>
    <row r="28" spans="1:25" s="370" customFormat="1" ht="13.5" customHeight="1" thickBot="1" x14ac:dyDescent="0.25">
      <c r="A28" s="1590"/>
      <c r="B28" s="1591"/>
      <c r="C28" s="967" t="s">
        <v>802</v>
      </c>
      <c r="D28" s="971">
        <f t="shared" si="0"/>
        <v>17</v>
      </c>
      <c r="E28" s="449">
        <f>'D-12-1'!E28+'D-12-2'!E28</f>
        <v>0</v>
      </c>
      <c r="F28" s="449">
        <f>'D-12-1'!F28+'D-12-2'!F28</f>
        <v>0</v>
      </c>
      <c r="G28" s="450">
        <f>'D-12-1'!G28+'D-12-2'!G28</f>
        <v>2</v>
      </c>
      <c r="H28" s="450">
        <f>'D-12-1'!H28+'D-12-2'!H28</f>
        <v>1</v>
      </c>
      <c r="I28" s="450">
        <f>'D-12-1'!I28+'D-12-2'!I28</f>
        <v>0</v>
      </c>
      <c r="J28" s="450">
        <f>'D-12-1'!J28+'D-12-2'!J28</f>
        <v>2</v>
      </c>
      <c r="K28" s="450">
        <f>'D-12-1'!K28+'D-12-2'!K28</f>
        <v>4</v>
      </c>
      <c r="L28" s="450">
        <f>'D-12-1'!L28+'D-12-2'!L28</f>
        <v>3</v>
      </c>
      <c r="M28" s="450">
        <f>'D-12-1'!M28+'D-12-2'!M28</f>
        <v>1</v>
      </c>
      <c r="N28" s="450">
        <f>'D-12-1'!N28+'D-12-2'!N28</f>
        <v>2</v>
      </c>
      <c r="O28" s="450">
        <f>'D-12-1'!O28+'D-12-2'!O28</f>
        <v>1</v>
      </c>
      <c r="P28" s="450">
        <f>'D-12-1'!P28+'D-12-2'!P28</f>
        <v>1</v>
      </c>
      <c r="Q28" s="450">
        <f>'D-12-1'!Q28+'D-12-2'!Q28</f>
        <v>0</v>
      </c>
      <c r="R28" s="450">
        <f>'D-12-1'!R28+'D-12-2'!R28</f>
        <v>0</v>
      </c>
      <c r="S28" s="450">
        <f>'D-12-1'!S28+'D-12-2'!S28</f>
        <v>0</v>
      </c>
      <c r="T28" s="450">
        <f>'D-12-1'!T28+'D-12-2'!T28</f>
        <v>0</v>
      </c>
      <c r="U28" s="450">
        <f>'D-12-1'!U28+'D-12-2'!U28</f>
        <v>0</v>
      </c>
      <c r="V28" s="450">
        <f>'D-12-1'!V28+'D-12-2'!V28</f>
        <v>0</v>
      </c>
      <c r="W28" s="450">
        <f>'D-12-1'!W28+'D-12-2'!W28</f>
        <v>0</v>
      </c>
      <c r="X28" s="316" t="s">
        <v>446</v>
      </c>
      <c r="Y28" s="1586"/>
    </row>
    <row r="29" spans="1:25" s="371" customFormat="1" ht="13.5" customHeight="1" thickBot="1" x14ac:dyDescent="0.25">
      <c r="A29" s="1592" t="s">
        <v>479</v>
      </c>
      <c r="B29" s="1593" t="s">
        <v>480</v>
      </c>
      <c r="C29" s="965" t="s">
        <v>801</v>
      </c>
      <c r="D29" s="972">
        <f t="shared" si="0"/>
        <v>31</v>
      </c>
      <c r="E29" s="447">
        <f>'D-12-1'!E29+'D-12-2'!E29</f>
        <v>0</v>
      </c>
      <c r="F29" s="447">
        <f>'D-12-1'!F29+'D-12-2'!F29</f>
        <v>1</v>
      </c>
      <c r="G29" s="448">
        <f>'D-12-1'!G29+'D-12-2'!G29</f>
        <v>4</v>
      </c>
      <c r="H29" s="448">
        <f>'D-12-1'!H29+'D-12-2'!H29</f>
        <v>5</v>
      </c>
      <c r="I29" s="448">
        <f>'D-12-1'!I29+'D-12-2'!I29</f>
        <v>4</v>
      </c>
      <c r="J29" s="448">
        <f>'D-12-1'!J29+'D-12-2'!J29</f>
        <v>2</v>
      </c>
      <c r="K29" s="448">
        <f>'D-12-1'!K29+'D-12-2'!K29</f>
        <v>3</v>
      </c>
      <c r="L29" s="448">
        <f>'D-12-1'!L29+'D-12-2'!L29</f>
        <v>3</v>
      </c>
      <c r="M29" s="448">
        <f>'D-12-1'!M29+'D-12-2'!M29</f>
        <v>5</v>
      </c>
      <c r="N29" s="448">
        <f>'D-12-1'!N29+'D-12-2'!N29</f>
        <v>3</v>
      </c>
      <c r="O29" s="448">
        <f>'D-12-1'!O29+'D-12-2'!O29</f>
        <v>1</v>
      </c>
      <c r="P29" s="448">
        <f>'D-12-1'!P29+'D-12-2'!P29</f>
        <v>0</v>
      </c>
      <c r="Q29" s="448">
        <f>'D-12-1'!Q29+'D-12-2'!Q29</f>
        <v>0</v>
      </c>
      <c r="R29" s="448">
        <f>'D-12-1'!R29+'D-12-2'!R29</f>
        <v>0</v>
      </c>
      <c r="S29" s="448">
        <f>'D-12-1'!S29+'D-12-2'!S29</f>
        <v>0</v>
      </c>
      <c r="T29" s="448">
        <f>'D-12-1'!T29+'D-12-2'!T29</f>
        <v>0</v>
      </c>
      <c r="U29" s="448">
        <f>'D-12-1'!U29+'D-12-2'!U29</f>
        <v>0</v>
      </c>
      <c r="V29" s="448">
        <f>'D-12-1'!V29+'D-12-2'!V29</f>
        <v>0</v>
      </c>
      <c r="W29" s="448">
        <f>'D-12-1'!W29+'D-12-2'!W29</f>
        <v>0</v>
      </c>
      <c r="X29" s="315" t="s">
        <v>184</v>
      </c>
      <c r="Y29" s="1583" t="s">
        <v>594</v>
      </c>
    </row>
    <row r="30" spans="1:25" s="371" customFormat="1" ht="13.5" customHeight="1" thickBot="1" x14ac:dyDescent="0.25">
      <c r="A30" s="1592"/>
      <c r="B30" s="1593"/>
      <c r="C30" s="965" t="s">
        <v>802</v>
      </c>
      <c r="D30" s="972">
        <f t="shared" si="0"/>
        <v>13</v>
      </c>
      <c r="E30" s="447">
        <f>'D-12-1'!E30+'D-12-2'!E30</f>
        <v>0</v>
      </c>
      <c r="F30" s="447">
        <f>'D-12-1'!F30+'D-12-2'!F30</f>
        <v>2</v>
      </c>
      <c r="G30" s="448">
        <f>'D-12-1'!G30+'D-12-2'!G30</f>
        <v>4</v>
      </c>
      <c r="H30" s="448">
        <f>'D-12-1'!H30+'D-12-2'!H30</f>
        <v>1</v>
      </c>
      <c r="I30" s="448">
        <f>'D-12-1'!I30+'D-12-2'!I30</f>
        <v>2</v>
      </c>
      <c r="J30" s="448">
        <f>'D-12-1'!J30+'D-12-2'!J30</f>
        <v>3</v>
      </c>
      <c r="K30" s="448">
        <f>'D-12-1'!K30+'D-12-2'!K30</f>
        <v>0</v>
      </c>
      <c r="L30" s="448">
        <f>'D-12-1'!L30+'D-12-2'!L30</f>
        <v>1</v>
      </c>
      <c r="M30" s="448">
        <f>'D-12-1'!M30+'D-12-2'!M30</f>
        <v>0</v>
      </c>
      <c r="N30" s="448">
        <f>'D-12-1'!N30+'D-12-2'!N30</f>
        <v>0</v>
      </c>
      <c r="O30" s="448">
        <f>'D-12-1'!O30+'D-12-2'!O30</f>
        <v>0</v>
      </c>
      <c r="P30" s="448">
        <f>'D-12-1'!P30+'D-12-2'!P30</f>
        <v>0</v>
      </c>
      <c r="Q30" s="448">
        <f>'D-12-1'!Q30+'D-12-2'!Q30</f>
        <v>0</v>
      </c>
      <c r="R30" s="448">
        <f>'D-12-1'!R30+'D-12-2'!R30</f>
        <v>0</v>
      </c>
      <c r="S30" s="448">
        <f>'D-12-1'!S30+'D-12-2'!S30</f>
        <v>0</v>
      </c>
      <c r="T30" s="448">
        <f>'D-12-1'!T30+'D-12-2'!T30</f>
        <v>0</v>
      </c>
      <c r="U30" s="448">
        <f>'D-12-1'!U30+'D-12-2'!U30</f>
        <v>0</v>
      </c>
      <c r="V30" s="448">
        <f>'D-12-1'!V30+'D-12-2'!V30</f>
        <v>0</v>
      </c>
      <c r="W30" s="448">
        <f>'D-12-1'!W30+'D-12-2'!W30</f>
        <v>0</v>
      </c>
      <c r="X30" s="315" t="s">
        <v>446</v>
      </c>
      <c r="Y30" s="1583"/>
    </row>
    <row r="31" spans="1:25" s="370" customFormat="1" ht="13.5" thickBot="1" x14ac:dyDescent="0.25">
      <c r="A31" s="1590" t="s">
        <v>481</v>
      </c>
      <c r="B31" s="1591" t="s">
        <v>482</v>
      </c>
      <c r="C31" s="967" t="s">
        <v>801</v>
      </c>
      <c r="D31" s="971">
        <f t="shared" si="0"/>
        <v>14</v>
      </c>
      <c r="E31" s="449">
        <f>'D-12-1'!E31+'D-12-2'!E31</f>
        <v>0</v>
      </c>
      <c r="F31" s="449">
        <f>'D-12-1'!F31+'D-12-2'!F31</f>
        <v>0</v>
      </c>
      <c r="G31" s="450">
        <f>'D-12-1'!G31+'D-12-2'!G31</f>
        <v>0</v>
      </c>
      <c r="H31" s="450">
        <f>'D-12-1'!H31+'D-12-2'!H31</f>
        <v>1</v>
      </c>
      <c r="I31" s="450">
        <f>'D-12-1'!I31+'D-12-2'!I31</f>
        <v>2</v>
      </c>
      <c r="J31" s="450">
        <f>'D-12-1'!J31+'D-12-2'!J31</f>
        <v>1</v>
      </c>
      <c r="K31" s="450">
        <f>'D-12-1'!K31+'D-12-2'!K31</f>
        <v>2</v>
      </c>
      <c r="L31" s="450">
        <f>'D-12-1'!L31+'D-12-2'!L31</f>
        <v>4</v>
      </c>
      <c r="M31" s="450">
        <f>'D-12-1'!M31+'D-12-2'!M31</f>
        <v>2</v>
      </c>
      <c r="N31" s="450">
        <f>'D-12-1'!N31+'D-12-2'!N31</f>
        <v>2</v>
      </c>
      <c r="O31" s="450">
        <f>'D-12-1'!O31+'D-12-2'!O31</f>
        <v>0</v>
      </c>
      <c r="P31" s="450">
        <f>'D-12-1'!P31+'D-12-2'!P31</f>
        <v>0</v>
      </c>
      <c r="Q31" s="450">
        <f>'D-12-1'!Q31+'D-12-2'!Q31</f>
        <v>0</v>
      </c>
      <c r="R31" s="450">
        <f>'D-12-1'!R31+'D-12-2'!R31</f>
        <v>0</v>
      </c>
      <c r="S31" s="450">
        <f>'D-12-1'!S31+'D-12-2'!S31</f>
        <v>0</v>
      </c>
      <c r="T31" s="450">
        <f>'D-12-1'!T31+'D-12-2'!T31</f>
        <v>0</v>
      </c>
      <c r="U31" s="450">
        <f>'D-12-1'!U31+'D-12-2'!U31</f>
        <v>0</v>
      </c>
      <c r="V31" s="450">
        <f>'D-12-1'!V31+'D-12-2'!V31</f>
        <v>0</v>
      </c>
      <c r="W31" s="450">
        <f>'D-12-1'!W31+'D-12-2'!W31</f>
        <v>0</v>
      </c>
      <c r="X31" s="316" t="s">
        <v>184</v>
      </c>
      <c r="Y31" s="1586" t="s">
        <v>620</v>
      </c>
    </row>
    <row r="32" spans="1:25" s="370" customFormat="1" ht="13.5" customHeight="1" thickBot="1" x14ac:dyDescent="0.25">
      <c r="A32" s="1590"/>
      <c r="B32" s="1591"/>
      <c r="C32" s="967" t="s">
        <v>802</v>
      </c>
      <c r="D32" s="971">
        <f t="shared" si="0"/>
        <v>8</v>
      </c>
      <c r="E32" s="449">
        <f>'D-12-1'!E32+'D-12-2'!E32</f>
        <v>0</v>
      </c>
      <c r="F32" s="449">
        <f>'D-12-1'!F32+'D-12-2'!F32</f>
        <v>0</v>
      </c>
      <c r="G32" s="450">
        <f>'D-12-1'!G32+'D-12-2'!G32</f>
        <v>0</v>
      </c>
      <c r="H32" s="450">
        <f>'D-12-1'!H32+'D-12-2'!H32</f>
        <v>1</v>
      </c>
      <c r="I32" s="450">
        <f>'D-12-1'!I32+'D-12-2'!I32</f>
        <v>2</v>
      </c>
      <c r="J32" s="450">
        <f>'D-12-1'!J32+'D-12-2'!J32</f>
        <v>1</v>
      </c>
      <c r="K32" s="450">
        <f>'D-12-1'!K32+'D-12-2'!K32</f>
        <v>1</v>
      </c>
      <c r="L32" s="450">
        <f>'D-12-1'!L32+'D-12-2'!L32</f>
        <v>2</v>
      </c>
      <c r="M32" s="450">
        <f>'D-12-1'!M32+'D-12-2'!M32</f>
        <v>0</v>
      </c>
      <c r="N32" s="450">
        <f>'D-12-1'!N32+'D-12-2'!N32</f>
        <v>0</v>
      </c>
      <c r="O32" s="450">
        <f>'D-12-1'!O32+'D-12-2'!O32</f>
        <v>1</v>
      </c>
      <c r="P32" s="450">
        <f>'D-12-1'!P32+'D-12-2'!P32</f>
        <v>0</v>
      </c>
      <c r="Q32" s="450">
        <f>'D-12-1'!Q32+'D-12-2'!Q32</f>
        <v>0</v>
      </c>
      <c r="R32" s="450">
        <f>'D-12-1'!R32+'D-12-2'!R32</f>
        <v>0</v>
      </c>
      <c r="S32" s="450">
        <f>'D-12-1'!S32+'D-12-2'!S32</f>
        <v>0</v>
      </c>
      <c r="T32" s="450">
        <f>'D-12-1'!T32+'D-12-2'!T32</f>
        <v>0</v>
      </c>
      <c r="U32" s="450">
        <f>'D-12-1'!U32+'D-12-2'!U32</f>
        <v>0</v>
      </c>
      <c r="V32" s="450">
        <f>'D-12-1'!V32+'D-12-2'!V32</f>
        <v>0</v>
      </c>
      <c r="W32" s="450">
        <f>'D-12-1'!W32+'D-12-2'!W32</f>
        <v>0</v>
      </c>
      <c r="X32" s="316" t="s">
        <v>446</v>
      </c>
      <c r="Y32" s="1586"/>
    </row>
    <row r="33" spans="1:25" s="371" customFormat="1" ht="13.5" thickBot="1" x14ac:dyDescent="0.25">
      <c r="A33" s="1592" t="s">
        <v>689</v>
      </c>
      <c r="B33" s="1593" t="s">
        <v>690</v>
      </c>
      <c r="C33" s="965" t="s">
        <v>801</v>
      </c>
      <c r="D33" s="972">
        <f t="shared" si="0"/>
        <v>1</v>
      </c>
      <c r="E33" s="447">
        <f>'D-12-1'!E33+'D-12-2'!E33</f>
        <v>0</v>
      </c>
      <c r="F33" s="447">
        <f>'D-12-1'!F33+'D-12-2'!F33</f>
        <v>0</v>
      </c>
      <c r="G33" s="448">
        <f>'D-12-1'!G33+'D-12-2'!G33</f>
        <v>0</v>
      </c>
      <c r="H33" s="448">
        <f>'D-12-1'!H33+'D-12-2'!H33</f>
        <v>0</v>
      </c>
      <c r="I33" s="448">
        <f>'D-12-1'!I33+'D-12-2'!I33</f>
        <v>1</v>
      </c>
      <c r="J33" s="448">
        <f>'D-12-1'!J33+'D-12-2'!J33</f>
        <v>0</v>
      </c>
      <c r="K33" s="448">
        <f>'D-12-1'!K33+'D-12-2'!K33</f>
        <v>0</v>
      </c>
      <c r="L33" s="448">
        <f>'D-12-1'!L33+'D-12-2'!L33</f>
        <v>0</v>
      </c>
      <c r="M33" s="448">
        <f>'D-12-1'!M33+'D-12-2'!M33</f>
        <v>0</v>
      </c>
      <c r="N33" s="448">
        <f>'D-12-1'!N33+'D-12-2'!N33</f>
        <v>0</v>
      </c>
      <c r="O33" s="448">
        <f>'D-12-1'!O33+'D-12-2'!O33</f>
        <v>0</v>
      </c>
      <c r="P33" s="448">
        <f>'D-12-1'!P33+'D-12-2'!P33</f>
        <v>0</v>
      </c>
      <c r="Q33" s="448">
        <f>'D-12-1'!Q33+'D-12-2'!Q33</f>
        <v>0</v>
      </c>
      <c r="R33" s="448">
        <f>'D-12-1'!R33+'D-12-2'!R33</f>
        <v>0</v>
      </c>
      <c r="S33" s="448">
        <f>'D-12-1'!S33+'D-12-2'!S33</f>
        <v>0</v>
      </c>
      <c r="T33" s="448">
        <f>'D-12-1'!T33+'D-12-2'!T33</f>
        <v>0</v>
      </c>
      <c r="U33" s="448">
        <f>'D-12-1'!U33+'D-12-2'!U33</f>
        <v>0</v>
      </c>
      <c r="V33" s="448">
        <f>'D-12-1'!V33+'D-12-2'!V33</f>
        <v>0</v>
      </c>
      <c r="W33" s="448">
        <f>'D-12-1'!W33+'D-12-2'!W33</f>
        <v>0</v>
      </c>
      <c r="X33" s="315" t="s">
        <v>184</v>
      </c>
      <c r="Y33" s="1583" t="s">
        <v>684</v>
      </c>
    </row>
    <row r="34" spans="1:25" s="371" customFormat="1" ht="13.5" customHeight="1" thickBot="1" x14ac:dyDescent="0.25">
      <c r="A34" s="1592"/>
      <c r="B34" s="1593"/>
      <c r="C34" s="965" t="s">
        <v>802</v>
      </c>
      <c r="D34" s="972">
        <f t="shared" si="0"/>
        <v>0</v>
      </c>
      <c r="E34" s="447">
        <f>'D-12-1'!E34+'D-12-2'!E34</f>
        <v>0</v>
      </c>
      <c r="F34" s="447">
        <f>'D-12-1'!F34+'D-12-2'!F34</f>
        <v>0</v>
      </c>
      <c r="G34" s="448">
        <f>'D-12-1'!G34+'D-12-2'!G34</f>
        <v>0</v>
      </c>
      <c r="H34" s="448">
        <f>'D-12-1'!H34+'D-12-2'!H34</f>
        <v>0</v>
      </c>
      <c r="I34" s="448">
        <f>'D-12-1'!I34+'D-12-2'!I34</f>
        <v>0</v>
      </c>
      <c r="J34" s="448">
        <f>'D-12-1'!J34+'D-12-2'!J34</f>
        <v>0</v>
      </c>
      <c r="K34" s="448">
        <f>'D-12-1'!K34+'D-12-2'!K34</f>
        <v>0</v>
      </c>
      <c r="L34" s="448">
        <f>'D-12-1'!L34+'D-12-2'!L34</f>
        <v>0</v>
      </c>
      <c r="M34" s="448">
        <f>'D-12-1'!M34+'D-12-2'!M34</f>
        <v>0</v>
      </c>
      <c r="N34" s="448">
        <f>'D-12-1'!N34+'D-12-2'!N34</f>
        <v>0</v>
      </c>
      <c r="O34" s="448">
        <f>'D-12-1'!O34+'D-12-2'!O34</f>
        <v>0</v>
      </c>
      <c r="P34" s="448">
        <f>'D-12-1'!P34+'D-12-2'!P34</f>
        <v>0</v>
      </c>
      <c r="Q34" s="448">
        <f>'D-12-1'!Q34+'D-12-2'!Q34</f>
        <v>0</v>
      </c>
      <c r="R34" s="448">
        <f>'D-12-1'!R34+'D-12-2'!R34</f>
        <v>0</v>
      </c>
      <c r="S34" s="448">
        <f>'D-12-1'!S34+'D-12-2'!S34</f>
        <v>0</v>
      </c>
      <c r="T34" s="448">
        <f>'D-12-1'!T34+'D-12-2'!T34</f>
        <v>0</v>
      </c>
      <c r="U34" s="448">
        <f>'D-12-1'!U34+'D-12-2'!U34</f>
        <v>0</v>
      </c>
      <c r="V34" s="448">
        <f>'D-12-1'!V34+'D-12-2'!V34</f>
        <v>0</v>
      </c>
      <c r="W34" s="448">
        <f>'D-12-1'!W34+'D-12-2'!W34</f>
        <v>0</v>
      </c>
      <c r="X34" s="315" t="s">
        <v>446</v>
      </c>
      <c r="Y34" s="1583"/>
    </row>
    <row r="35" spans="1:25" s="370" customFormat="1" ht="13.5" customHeight="1" thickBot="1" x14ac:dyDescent="0.25">
      <c r="A35" s="1590" t="s">
        <v>483</v>
      </c>
      <c r="B35" s="1591" t="s">
        <v>484</v>
      </c>
      <c r="C35" s="967" t="s">
        <v>801</v>
      </c>
      <c r="D35" s="971">
        <f t="shared" si="0"/>
        <v>26</v>
      </c>
      <c r="E35" s="449">
        <f>'D-12-1'!E35+'D-12-2'!E35</f>
        <v>0</v>
      </c>
      <c r="F35" s="449">
        <f>'D-12-1'!F35+'D-12-2'!F35</f>
        <v>1</v>
      </c>
      <c r="G35" s="450">
        <f>'D-12-1'!G35+'D-12-2'!G35</f>
        <v>2</v>
      </c>
      <c r="H35" s="450">
        <f>'D-12-1'!H35+'D-12-2'!H35</f>
        <v>2</v>
      </c>
      <c r="I35" s="450">
        <f>'D-12-1'!I35+'D-12-2'!I35</f>
        <v>1</v>
      </c>
      <c r="J35" s="450">
        <f>'D-12-1'!J35+'D-12-2'!J35</f>
        <v>5</v>
      </c>
      <c r="K35" s="450">
        <f>'D-12-1'!K35+'D-12-2'!K35</f>
        <v>4</v>
      </c>
      <c r="L35" s="450">
        <f>'D-12-1'!L35+'D-12-2'!L35</f>
        <v>7</v>
      </c>
      <c r="M35" s="450">
        <f>'D-12-1'!M35+'D-12-2'!M35</f>
        <v>0</v>
      </c>
      <c r="N35" s="450">
        <f>'D-12-1'!N35+'D-12-2'!N35</f>
        <v>1</v>
      </c>
      <c r="O35" s="450">
        <f>'D-12-1'!O35+'D-12-2'!O35</f>
        <v>0</v>
      </c>
      <c r="P35" s="450">
        <f>'D-12-1'!P35+'D-12-2'!P35</f>
        <v>0</v>
      </c>
      <c r="Q35" s="450">
        <f>'D-12-1'!Q35+'D-12-2'!Q35</f>
        <v>3</v>
      </c>
      <c r="R35" s="450">
        <f>'D-12-1'!R35+'D-12-2'!R35</f>
        <v>0</v>
      </c>
      <c r="S35" s="450">
        <f>'D-12-1'!S35+'D-12-2'!S35</f>
        <v>0</v>
      </c>
      <c r="T35" s="450">
        <f>'D-12-1'!T35+'D-12-2'!T35</f>
        <v>0</v>
      </c>
      <c r="U35" s="450">
        <f>'D-12-1'!U35+'D-12-2'!U35</f>
        <v>0</v>
      </c>
      <c r="V35" s="450">
        <f>'D-12-1'!V35+'D-12-2'!V35</f>
        <v>0</v>
      </c>
      <c r="W35" s="450">
        <f>'D-12-1'!W35+'D-12-2'!W35</f>
        <v>0</v>
      </c>
      <c r="X35" s="316" t="s">
        <v>184</v>
      </c>
      <c r="Y35" s="1586" t="s">
        <v>595</v>
      </c>
    </row>
    <row r="36" spans="1:25" s="370" customFormat="1" ht="13.5" customHeight="1" thickBot="1" x14ac:dyDescent="0.25">
      <c r="A36" s="1590"/>
      <c r="B36" s="1591"/>
      <c r="C36" s="967" t="s">
        <v>802</v>
      </c>
      <c r="D36" s="971">
        <f t="shared" si="0"/>
        <v>5</v>
      </c>
      <c r="E36" s="449">
        <f>'D-12-1'!E36+'D-12-2'!E36</f>
        <v>0</v>
      </c>
      <c r="F36" s="449">
        <f>'D-12-1'!F36+'D-12-2'!F36</f>
        <v>1</v>
      </c>
      <c r="G36" s="450">
        <f>'D-12-1'!G36+'D-12-2'!G36</f>
        <v>0</v>
      </c>
      <c r="H36" s="450">
        <f>'D-12-1'!H36+'D-12-2'!H36</f>
        <v>0</v>
      </c>
      <c r="I36" s="450">
        <f>'D-12-1'!I36+'D-12-2'!I36</f>
        <v>1</v>
      </c>
      <c r="J36" s="450">
        <f>'D-12-1'!J36+'D-12-2'!J36</f>
        <v>1</v>
      </c>
      <c r="K36" s="450">
        <f>'D-12-1'!K36+'D-12-2'!K36</f>
        <v>1</v>
      </c>
      <c r="L36" s="450">
        <f>'D-12-1'!L36+'D-12-2'!L36</f>
        <v>0</v>
      </c>
      <c r="M36" s="450">
        <f>'D-12-1'!M36+'D-12-2'!M36</f>
        <v>0</v>
      </c>
      <c r="N36" s="450">
        <f>'D-12-1'!N36+'D-12-2'!N36</f>
        <v>1</v>
      </c>
      <c r="O36" s="450">
        <f>'D-12-1'!O36+'D-12-2'!O36</f>
        <v>0</v>
      </c>
      <c r="P36" s="450">
        <f>'D-12-1'!P36+'D-12-2'!P36</f>
        <v>0</v>
      </c>
      <c r="Q36" s="450">
        <f>'D-12-1'!Q36+'D-12-2'!Q36</f>
        <v>0</v>
      </c>
      <c r="R36" s="450">
        <f>'D-12-1'!R36+'D-12-2'!R36</f>
        <v>0</v>
      </c>
      <c r="S36" s="450">
        <f>'D-12-1'!S36+'D-12-2'!S36</f>
        <v>0</v>
      </c>
      <c r="T36" s="450">
        <f>'D-12-1'!T36+'D-12-2'!T36</f>
        <v>0</v>
      </c>
      <c r="U36" s="450">
        <f>'D-12-1'!U36+'D-12-2'!U36</f>
        <v>0</v>
      </c>
      <c r="V36" s="450">
        <f>'D-12-1'!V36+'D-12-2'!V36</f>
        <v>0</v>
      </c>
      <c r="W36" s="450">
        <f>'D-12-1'!W36+'D-12-2'!W36</f>
        <v>0</v>
      </c>
      <c r="X36" s="316" t="s">
        <v>446</v>
      </c>
      <c r="Y36" s="1586"/>
    </row>
    <row r="37" spans="1:25" s="371" customFormat="1" ht="13.5" thickBot="1" x14ac:dyDescent="0.25">
      <c r="A37" s="1592" t="s">
        <v>1061</v>
      </c>
      <c r="B37" s="1593" t="s">
        <v>1062</v>
      </c>
      <c r="C37" s="965" t="s">
        <v>801</v>
      </c>
      <c r="D37" s="446">
        <f t="shared" si="0"/>
        <v>0</v>
      </c>
      <c r="E37" s="447">
        <f>'D-12-1'!E37+'D-12-2'!E37</f>
        <v>0</v>
      </c>
      <c r="F37" s="447">
        <f>'D-12-1'!F37+'D-12-2'!F37</f>
        <v>0</v>
      </c>
      <c r="G37" s="448">
        <f>'D-12-1'!G37+'D-12-2'!G37</f>
        <v>0</v>
      </c>
      <c r="H37" s="448">
        <f>'D-12-1'!H37+'D-12-2'!H37</f>
        <v>0</v>
      </c>
      <c r="I37" s="448">
        <f>'D-12-1'!I37+'D-12-2'!I37</f>
        <v>0</v>
      </c>
      <c r="J37" s="448">
        <f>'D-12-1'!J37+'D-12-2'!J37</f>
        <v>0</v>
      </c>
      <c r="K37" s="448">
        <f>'D-12-1'!K37+'D-12-2'!K37</f>
        <v>0</v>
      </c>
      <c r="L37" s="448">
        <f>'D-12-1'!L37+'D-12-2'!L37</f>
        <v>0</v>
      </c>
      <c r="M37" s="448">
        <f>'D-12-1'!M37+'D-12-2'!M37</f>
        <v>0</v>
      </c>
      <c r="N37" s="448">
        <f>'D-12-1'!N37+'D-12-2'!N37</f>
        <v>0</v>
      </c>
      <c r="O37" s="448">
        <f>'D-12-1'!O37+'D-12-2'!O37</f>
        <v>0</v>
      </c>
      <c r="P37" s="448">
        <f>'D-12-1'!P37+'D-12-2'!P37</f>
        <v>0</v>
      </c>
      <c r="Q37" s="448">
        <f>'D-12-1'!Q37+'D-12-2'!Q37</f>
        <v>0</v>
      </c>
      <c r="R37" s="448">
        <f>'D-12-1'!R37+'D-12-2'!R37</f>
        <v>0</v>
      </c>
      <c r="S37" s="448">
        <f>'D-12-1'!S37+'D-12-2'!S37</f>
        <v>0</v>
      </c>
      <c r="T37" s="448">
        <f>'D-12-1'!T37+'D-12-2'!T37</f>
        <v>0</v>
      </c>
      <c r="U37" s="448">
        <f>'D-12-1'!U37+'D-12-2'!U37</f>
        <v>0</v>
      </c>
      <c r="V37" s="448">
        <f>'D-12-1'!V37+'D-12-2'!V37</f>
        <v>0</v>
      </c>
      <c r="W37" s="448">
        <f>'D-12-1'!W37+'D-12-2'!W37</f>
        <v>0</v>
      </c>
      <c r="X37" s="315" t="s">
        <v>184</v>
      </c>
      <c r="Y37" s="1583" t="s">
        <v>1063</v>
      </c>
    </row>
    <row r="38" spans="1:25" s="371" customFormat="1" ht="13.5" customHeight="1" thickBot="1" x14ac:dyDescent="0.25">
      <c r="A38" s="1592"/>
      <c r="B38" s="1593"/>
      <c r="C38" s="965" t="s">
        <v>802</v>
      </c>
      <c r="D38" s="446">
        <f t="shared" si="0"/>
        <v>1</v>
      </c>
      <c r="E38" s="447">
        <f>'D-12-1'!E38+'D-12-2'!E38</f>
        <v>0</v>
      </c>
      <c r="F38" s="447">
        <f>'D-12-1'!F38+'D-12-2'!F38</f>
        <v>0</v>
      </c>
      <c r="G38" s="448">
        <f>'D-12-1'!G38+'D-12-2'!G38</f>
        <v>0</v>
      </c>
      <c r="H38" s="448">
        <f>'D-12-1'!H38+'D-12-2'!H38</f>
        <v>0</v>
      </c>
      <c r="I38" s="448">
        <f>'D-12-1'!I38+'D-12-2'!I38</f>
        <v>0</v>
      </c>
      <c r="J38" s="448">
        <f>'D-12-1'!J38+'D-12-2'!J38</f>
        <v>0</v>
      </c>
      <c r="K38" s="448">
        <f>'D-12-1'!K38+'D-12-2'!K38</f>
        <v>0</v>
      </c>
      <c r="L38" s="448">
        <f>'D-12-1'!L38+'D-12-2'!L38</f>
        <v>0</v>
      </c>
      <c r="M38" s="448">
        <f>'D-12-1'!M38+'D-12-2'!M38</f>
        <v>0</v>
      </c>
      <c r="N38" s="448">
        <f>'D-12-1'!N38+'D-12-2'!N38</f>
        <v>0</v>
      </c>
      <c r="O38" s="448">
        <f>'D-12-1'!O38+'D-12-2'!O38</f>
        <v>0</v>
      </c>
      <c r="P38" s="448">
        <f>'D-12-1'!P38+'D-12-2'!P38</f>
        <v>1</v>
      </c>
      <c r="Q38" s="448">
        <f>'D-12-1'!Q38+'D-12-2'!Q38</f>
        <v>0</v>
      </c>
      <c r="R38" s="448">
        <f>'D-12-1'!R38+'D-12-2'!R38</f>
        <v>0</v>
      </c>
      <c r="S38" s="448">
        <f>'D-12-1'!S38+'D-12-2'!S38</f>
        <v>0</v>
      </c>
      <c r="T38" s="448">
        <f>'D-12-1'!T38+'D-12-2'!T38</f>
        <v>0</v>
      </c>
      <c r="U38" s="448">
        <f>'D-12-1'!U38+'D-12-2'!U38</f>
        <v>0</v>
      </c>
      <c r="V38" s="448">
        <f>'D-12-1'!V38+'D-12-2'!V38</f>
        <v>0</v>
      </c>
      <c r="W38" s="448">
        <f>'D-12-1'!W38+'D-12-2'!W38</f>
        <v>0</v>
      </c>
      <c r="X38" s="315" t="s">
        <v>446</v>
      </c>
      <c r="Y38" s="1583"/>
    </row>
    <row r="39" spans="1:25" s="370" customFormat="1" ht="13.5" thickBot="1" x14ac:dyDescent="0.25">
      <c r="A39" s="1590" t="s">
        <v>485</v>
      </c>
      <c r="B39" s="1591" t="s">
        <v>486</v>
      </c>
      <c r="C39" s="967" t="s">
        <v>801</v>
      </c>
      <c r="D39" s="441">
        <f t="shared" si="0"/>
        <v>1</v>
      </c>
      <c r="E39" s="449">
        <f>'D-12-1'!E39+'D-12-2'!E39</f>
        <v>0</v>
      </c>
      <c r="F39" s="449">
        <f>'D-12-1'!F39+'D-12-2'!F39</f>
        <v>0</v>
      </c>
      <c r="G39" s="450">
        <f>'D-12-1'!G39+'D-12-2'!G39</f>
        <v>0</v>
      </c>
      <c r="H39" s="450">
        <f>'D-12-1'!H39+'D-12-2'!H39</f>
        <v>0</v>
      </c>
      <c r="I39" s="450">
        <f>'D-12-1'!I39+'D-12-2'!I39</f>
        <v>0</v>
      </c>
      <c r="J39" s="450">
        <f>'D-12-1'!J39+'D-12-2'!J39</f>
        <v>0</v>
      </c>
      <c r="K39" s="450">
        <f>'D-12-1'!K39+'D-12-2'!K39</f>
        <v>0</v>
      </c>
      <c r="L39" s="450">
        <f>'D-12-1'!L39+'D-12-2'!L39</f>
        <v>0</v>
      </c>
      <c r="M39" s="450">
        <f>'D-12-1'!M39+'D-12-2'!M39</f>
        <v>1</v>
      </c>
      <c r="N39" s="450">
        <f>'D-12-1'!N39+'D-12-2'!N39</f>
        <v>0</v>
      </c>
      <c r="O39" s="450">
        <f>'D-12-1'!O39+'D-12-2'!O39</f>
        <v>0</v>
      </c>
      <c r="P39" s="450">
        <f>'D-12-1'!P39+'D-12-2'!P39</f>
        <v>0</v>
      </c>
      <c r="Q39" s="450">
        <f>'D-12-1'!Q39+'D-12-2'!Q39</f>
        <v>0</v>
      </c>
      <c r="R39" s="450">
        <f>'D-12-1'!R39+'D-12-2'!R39</f>
        <v>0</v>
      </c>
      <c r="S39" s="450">
        <f>'D-12-1'!S39+'D-12-2'!S39</f>
        <v>0</v>
      </c>
      <c r="T39" s="450">
        <f>'D-12-1'!T39+'D-12-2'!T39</f>
        <v>0</v>
      </c>
      <c r="U39" s="450">
        <f>'D-12-1'!U39+'D-12-2'!U39</f>
        <v>0</v>
      </c>
      <c r="V39" s="450">
        <f>'D-12-1'!V39+'D-12-2'!V39</f>
        <v>0</v>
      </c>
      <c r="W39" s="450">
        <f>'D-12-1'!W39+'D-12-2'!W39</f>
        <v>0</v>
      </c>
      <c r="X39" s="316" t="s">
        <v>184</v>
      </c>
      <c r="Y39" s="1586" t="s">
        <v>596</v>
      </c>
    </row>
    <row r="40" spans="1:25" s="370" customFormat="1" ht="13.5" customHeight="1" thickBot="1" x14ac:dyDescent="0.25">
      <c r="A40" s="1590"/>
      <c r="B40" s="1591"/>
      <c r="C40" s="967" t="s">
        <v>802</v>
      </c>
      <c r="D40" s="441">
        <f t="shared" si="0"/>
        <v>44</v>
      </c>
      <c r="E40" s="449">
        <f>'D-12-1'!E40+'D-12-2'!E40</f>
        <v>0</v>
      </c>
      <c r="F40" s="449">
        <f>'D-12-1'!F40+'D-12-2'!F40</f>
        <v>1</v>
      </c>
      <c r="G40" s="450">
        <f>'D-12-1'!G40+'D-12-2'!G40</f>
        <v>1</v>
      </c>
      <c r="H40" s="450">
        <f>'D-12-1'!H40+'D-12-2'!H40</f>
        <v>2</v>
      </c>
      <c r="I40" s="450">
        <f>'D-12-1'!I40+'D-12-2'!I40</f>
        <v>1</v>
      </c>
      <c r="J40" s="450">
        <f>'D-12-1'!J40+'D-12-2'!J40</f>
        <v>7</v>
      </c>
      <c r="K40" s="450">
        <f>'D-12-1'!K40+'D-12-2'!K40</f>
        <v>4</v>
      </c>
      <c r="L40" s="450">
        <f>'D-12-1'!L40+'D-12-2'!L40</f>
        <v>8</v>
      </c>
      <c r="M40" s="450">
        <f>'D-12-1'!M40+'D-12-2'!M40</f>
        <v>6</v>
      </c>
      <c r="N40" s="450">
        <f>'D-12-1'!N40+'D-12-2'!N40</f>
        <v>5</v>
      </c>
      <c r="O40" s="450">
        <f>'D-12-1'!O40+'D-12-2'!O40</f>
        <v>1</v>
      </c>
      <c r="P40" s="450">
        <f>'D-12-1'!P40+'D-12-2'!P40</f>
        <v>4</v>
      </c>
      <c r="Q40" s="450">
        <f>'D-12-1'!Q40+'D-12-2'!Q40</f>
        <v>3</v>
      </c>
      <c r="R40" s="450">
        <f>'D-12-1'!R40+'D-12-2'!R40</f>
        <v>1</v>
      </c>
      <c r="S40" s="450">
        <f>'D-12-1'!S40+'D-12-2'!S40</f>
        <v>0</v>
      </c>
      <c r="T40" s="450">
        <f>'D-12-1'!T40+'D-12-2'!T40</f>
        <v>0</v>
      </c>
      <c r="U40" s="450">
        <f>'D-12-1'!U40+'D-12-2'!U40</f>
        <v>0</v>
      </c>
      <c r="V40" s="450">
        <f>'D-12-1'!V40+'D-12-2'!V40</f>
        <v>0</v>
      </c>
      <c r="W40" s="450">
        <f>'D-12-1'!W40+'D-12-2'!W40</f>
        <v>0</v>
      </c>
      <c r="X40" s="316" t="s">
        <v>446</v>
      </c>
      <c r="Y40" s="1586"/>
    </row>
    <row r="41" spans="1:25" s="371" customFormat="1" ht="13.5" thickBot="1" x14ac:dyDescent="0.25">
      <c r="A41" s="1592" t="s">
        <v>1064</v>
      </c>
      <c r="B41" s="1593" t="s">
        <v>1065</v>
      </c>
      <c r="C41" s="965" t="s">
        <v>801</v>
      </c>
      <c r="D41" s="446">
        <f t="shared" si="0"/>
        <v>0</v>
      </c>
      <c r="E41" s="447">
        <f>'D-12-1'!E41+'D-12-2'!E41</f>
        <v>0</v>
      </c>
      <c r="F41" s="447">
        <f>'D-12-1'!F41+'D-12-2'!F41</f>
        <v>0</v>
      </c>
      <c r="G41" s="448">
        <f>'D-12-1'!G41+'D-12-2'!G41</f>
        <v>0</v>
      </c>
      <c r="H41" s="448">
        <f>'D-12-1'!H41+'D-12-2'!H41</f>
        <v>0</v>
      </c>
      <c r="I41" s="448">
        <f>'D-12-1'!I41+'D-12-2'!I41</f>
        <v>0</v>
      </c>
      <c r="J41" s="448">
        <f>'D-12-1'!J41+'D-12-2'!J41</f>
        <v>0</v>
      </c>
      <c r="K41" s="448">
        <f>'D-12-1'!K41+'D-12-2'!K41</f>
        <v>0</v>
      </c>
      <c r="L41" s="448">
        <f>'D-12-1'!L41+'D-12-2'!L41</f>
        <v>0</v>
      </c>
      <c r="M41" s="448">
        <f>'D-12-1'!M41+'D-12-2'!M41</f>
        <v>0</v>
      </c>
      <c r="N41" s="448">
        <f>'D-12-1'!N41+'D-12-2'!N41</f>
        <v>0</v>
      </c>
      <c r="O41" s="448">
        <f>'D-12-1'!O41+'D-12-2'!O41</f>
        <v>0</v>
      </c>
      <c r="P41" s="448">
        <f>'D-12-1'!P41+'D-12-2'!P41</f>
        <v>0</v>
      </c>
      <c r="Q41" s="448">
        <f>'D-12-1'!Q41+'D-12-2'!Q41</f>
        <v>0</v>
      </c>
      <c r="R41" s="448">
        <f>'D-12-1'!R41+'D-12-2'!R41</f>
        <v>0</v>
      </c>
      <c r="S41" s="448">
        <f>'D-12-1'!S41+'D-12-2'!S41</f>
        <v>0</v>
      </c>
      <c r="T41" s="448">
        <f>'D-12-1'!T41+'D-12-2'!T41</f>
        <v>0</v>
      </c>
      <c r="U41" s="448">
        <f>'D-12-1'!U41+'D-12-2'!U41</f>
        <v>0</v>
      </c>
      <c r="V41" s="448">
        <f>'D-12-1'!V41+'D-12-2'!V41</f>
        <v>0</v>
      </c>
      <c r="W41" s="448">
        <f>'D-12-1'!W41+'D-12-2'!W41</f>
        <v>0</v>
      </c>
      <c r="X41" s="315" t="s">
        <v>184</v>
      </c>
      <c r="Y41" s="1583" t="s">
        <v>1066</v>
      </c>
    </row>
    <row r="42" spans="1:25" s="371" customFormat="1" ht="13.5" customHeight="1" thickBot="1" x14ac:dyDescent="0.25">
      <c r="A42" s="1592"/>
      <c r="B42" s="1593"/>
      <c r="C42" s="965" t="s">
        <v>802</v>
      </c>
      <c r="D42" s="446">
        <f t="shared" si="0"/>
        <v>3</v>
      </c>
      <c r="E42" s="447">
        <f>'D-12-1'!E42+'D-12-2'!E42</f>
        <v>0</v>
      </c>
      <c r="F42" s="447">
        <f>'D-12-1'!F42+'D-12-2'!F42</f>
        <v>0</v>
      </c>
      <c r="G42" s="448">
        <f>'D-12-1'!G42+'D-12-2'!G42</f>
        <v>0</v>
      </c>
      <c r="H42" s="448">
        <f>'D-12-1'!H42+'D-12-2'!H42</f>
        <v>0</v>
      </c>
      <c r="I42" s="448">
        <f>'D-12-1'!I42+'D-12-2'!I42</f>
        <v>0</v>
      </c>
      <c r="J42" s="448">
        <f>'D-12-1'!J42+'D-12-2'!J42</f>
        <v>0</v>
      </c>
      <c r="K42" s="448">
        <f>'D-12-1'!K42+'D-12-2'!K42</f>
        <v>0</v>
      </c>
      <c r="L42" s="448">
        <f>'D-12-1'!L42+'D-12-2'!L42</f>
        <v>1</v>
      </c>
      <c r="M42" s="448">
        <f>'D-12-1'!M42+'D-12-2'!M42</f>
        <v>0</v>
      </c>
      <c r="N42" s="448">
        <f>'D-12-1'!N42+'D-12-2'!N42</f>
        <v>2</v>
      </c>
      <c r="O42" s="448">
        <f>'D-12-1'!O42+'D-12-2'!O42</f>
        <v>0</v>
      </c>
      <c r="P42" s="448">
        <f>'D-12-1'!P42+'D-12-2'!P42</f>
        <v>0</v>
      </c>
      <c r="Q42" s="448">
        <f>'D-12-1'!Q42+'D-12-2'!Q42</f>
        <v>0</v>
      </c>
      <c r="R42" s="448">
        <f>'D-12-1'!R42+'D-12-2'!R42</f>
        <v>0</v>
      </c>
      <c r="S42" s="448">
        <f>'D-12-1'!S42+'D-12-2'!S42</f>
        <v>0</v>
      </c>
      <c r="T42" s="448">
        <f>'D-12-1'!T42+'D-12-2'!T42</f>
        <v>0</v>
      </c>
      <c r="U42" s="448">
        <f>'D-12-1'!U42+'D-12-2'!U42</f>
        <v>0</v>
      </c>
      <c r="V42" s="448">
        <f>'D-12-1'!V42+'D-12-2'!V42</f>
        <v>0</v>
      </c>
      <c r="W42" s="448">
        <f>'D-12-1'!W42+'D-12-2'!W42</f>
        <v>0</v>
      </c>
      <c r="X42" s="315" t="s">
        <v>446</v>
      </c>
      <c r="Y42" s="1583"/>
    </row>
    <row r="43" spans="1:25" s="370" customFormat="1" ht="13.5" customHeight="1" thickBot="1" x14ac:dyDescent="0.25">
      <c r="A43" s="1590" t="s">
        <v>1067</v>
      </c>
      <c r="B43" s="1591" t="s">
        <v>1068</v>
      </c>
      <c r="C43" s="967" t="s">
        <v>801</v>
      </c>
      <c r="D43" s="441">
        <f t="shared" si="0"/>
        <v>0</v>
      </c>
      <c r="E43" s="449">
        <f>'D-12-1'!E43+'D-12-2'!E43</f>
        <v>0</v>
      </c>
      <c r="F43" s="449">
        <f>'D-12-1'!F43+'D-12-2'!F43</f>
        <v>0</v>
      </c>
      <c r="G43" s="450">
        <f>'D-12-1'!G43+'D-12-2'!G43</f>
        <v>0</v>
      </c>
      <c r="H43" s="450">
        <f>'D-12-1'!H43+'D-12-2'!H43</f>
        <v>0</v>
      </c>
      <c r="I43" s="450">
        <f>'D-12-1'!I43+'D-12-2'!I43</f>
        <v>0</v>
      </c>
      <c r="J43" s="450">
        <f>'D-12-1'!J43+'D-12-2'!J43</f>
        <v>0</v>
      </c>
      <c r="K43" s="450">
        <f>'D-12-1'!K43+'D-12-2'!K43</f>
        <v>0</v>
      </c>
      <c r="L43" s="450">
        <f>'D-12-1'!L43+'D-12-2'!L43</f>
        <v>0</v>
      </c>
      <c r="M43" s="450">
        <f>'D-12-1'!M43+'D-12-2'!M43</f>
        <v>0</v>
      </c>
      <c r="N43" s="450">
        <f>'D-12-1'!N43+'D-12-2'!N43</f>
        <v>0</v>
      </c>
      <c r="O43" s="450">
        <f>'D-12-1'!O43+'D-12-2'!O43</f>
        <v>0</v>
      </c>
      <c r="P43" s="450">
        <f>'D-12-1'!P43+'D-12-2'!P43</f>
        <v>0</v>
      </c>
      <c r="Q43" s="450">
        <f>'D-12-1'!Q43+'D-12-2'!Q43</f>
        <v>0</v>
      </c>
      <c r="R43" s="450">
        <f>'D-12-1'!R43+'D-12-2'!R43</f>
        <v>0</v>
      </c>
      <c r="S43" s="450">
        <f>'D-12-1'!S43+'D-12-2'!S43</f>
        <v>0</v>
      </c>
      <c r="T43" s="450">
        <f>'D-12-1'!T43+'D-12-2'!T43</f>
        <v>0</v>
      </c>
      <c r="U43" s="450">
        <f>'D-12-1'!U43+'D-12-2'!U43</f>
        <v>0</v>
      </c>
      <c r="V43" s="450">
        <f>'D-12-1'!V43+'D-12-2'!V43</f>
        <v>0</v>
      </c>
      <c r="W43" s="450">
        <f>'D-12-1'!W43+'D-12-2'!W43</f>
        <v>0</v>
      </c>
      <c r="X43" s="316" t="s">
        <v>184</v>
      </c>
      <c r="Y43" s="1586" t="s">
        <v>1069</v>
      </c>
    </row>
    <row r="44" spans="1:25" s="370" customFormat="1" ht="13.5" customHeight="1" thickBot="1" x14ac:dyDescent="0.25">
      <c r="A44" s="1590"/>
      <c r="B44" s="1591"/>
      <c r="C44" s="967" t="s">
        <v>802</v>
      </c>
      <c r="D44" s="441">
        <f t="shared" si="0"/>
        <v>7</v>
      </c>
      <c r="E44" s="449">
        <f>'D-12-1'!E44+'D-12-2'!E44</f>
        <v>0</v>
      </c>
      <c r="F44" s="449">
        <f>'D-12-1'!F44+'D-12-2'!F44</f>
        <v>0</v>
      </c>
      <c r="G44" s="450">
        <f>'D-12-1'!G44+'D-12-2'!G44</f>
        <v>0</v>
      </c>
      <c r="H44" s="450">
        <f>'D-12-1'!H44+'D-12-2'!H44</f>
        <v>1</v>
      </c>
      <c r="I44" s="450">
        <f>'D-12-1'!I44+'D-12-2'!I44</f>
        <v>1</v>
      </c>
      <c r="J44" s="450">
        <f>'D-12-1'!J44+'D-12-2'!J44</f>
        <v>0</v>
      </c>
      <c r="K44" s="450">
        <f>'D-12-1'!K44+'D-12-2'!K44</f>
        <v>2</v>
      </c>
      <c r="L44" s="450">
        <f>'D-12-1'!L44+'D-12-2'!L44</f>
        <v>1</v>
      </c>
      <c r="M44" s="450">
        <f>'D-12-1'!M44+'D-12-2'!M44</f>
        <v>2</v>
      </c>
      <c r="N44" s="450">
        <f>'D-12-1'!N44+'D-12-2'!N44</f>
        <v>0</v>
      </c>
      <c r="O44" s="450">
        <f>'D-12-1'!O44+'D-12-2'!O44</f>
        <v>0</v>
      </c>
      <c r="P44" s="450">
        <f>'D-12-1'!P44+'D-12-2'!P44</f>
        <v>0</v>
      </c>
      <c r="Q44" s="450">
        <f>'D-12-1'!Q44+'D-12-2'!Q44</f>
        <v>0</v>
      </c>
      <c r="R44" s="450">
        <f>'D-12-1'!R44+'D-12-2'!R44</f>
        <v>0</v>
      </c>
      <c r="S44" s="450">
        <f>'D-12-1'!S44+'D-12-2'!S44</f>
        <v>0</v>
      </c>
      <c r="T44" s="450">
        <f>'D-12-1'!T44+'D-12-2'!T44</f>
        <v>0</v>
      </c>
      <c r="U44" s="450">
        <f>'D-12-1'!U44+'D-12-2'!U44</f>
        <v>0</v>
      </c>
      <c r="V44" s="450">
        <f>'D-12-1'!V44+'D-12-2'!V44</f>
        <v>0</v>
      </c>
      <c r="W44" s="450">
        <f>'D-12-1'!W44+'D-12-2'!W44</f>
        <v>0</v>
      </c>
      <c r="X44" s="316" t="s">
        <v>446</v>
      </c>
      <c r="Y44" s="1586"/>
    </row>
    <row r="45" spans="1:25" s="371" customFormat="1" ht="13.5" thickBot="1" x14ac:dyDescent="0.25">
      <c r="A45" s="1592" t="s">
        <v>487</v>
      </c>
      <c r="B45" s="1593" t="s">
        <v>488</v>
      </c>
      <c r="C45" s="965" t="s">
        <v>801</v>
      </c>
      <c r="D45" s="446">
        <f t="shared" si="0"/>
        <v>0</v>
      </c>
      <c r="E45" s="447">
        <f>'D-12-1'!E45+'D-12-2'!E45</f>
        <v>0</v>
      </c>
      <c r="F45" s="447">
        <f>'D-12-1'!F45+'D-12-2'!F45</f>
        <v>0</v>
      </c>
      <c r="G45" s="448">
        <f>'D-12-1'!G45+'D-12-2'!G45</f>
        <v>0</v>
      </c>
      <c r="H45" s="448">
        <f>'D-12-1'!H45+'D-12-2'!H45</f>
        <v>0</v>
      </c>
      <c r="I45" s="448">
        <f>'D-12-1'!I45+'D-12-2'!I45</f>
        <v>0</v>
      </c>
      <c r="J45" s="448">
        <f>'D-12-1'!J45+'D-12-2'!J45</f>
        <v>0</v>
      </c>
      <c r="K45" s="448">
        <f>'D-12-1'!K45+'D-12-2'!K45</f>
        <v>0</v>
      </c>
      <c r="L45" s="448">
        <f>'D-12-1'!L45+'D-12-2'!L45</f>
        <v>0</v>
      </c>
      <c r="M45" s="448">
        <f>'D-12-1'!M45+'D-12-2'!M45</f>
        <v>0</v>
      </c>
      <c r="N45" s="448">
        <f>'D-12-1'!N45+'D-12-2'!N45</f>
        <v>0</v>
      </c>
      <c r="O45" s="448">
        <f>'D-12-1'!O45+'D-12-2'!O45</f>
        <v>0</v>
      </c>
      <c r="P45" s="448">
        <f>'D-12-1'!P45+'D-12-2'!P45</f>
        <v>0</v>
      </c>
      <c r="Q45" s="448">
        <f>'D-12-1'!Q45+'D-12-2'!Q45</f>
        <v>0</v>
      </c>
      <c r="R45" s="448">
        <f>'D-12-1'!R45+'D-12-2'!R45</f>
        <v>0</v>
      </c>
      <c r="S45" s="448">
        <f>'D-12-1'!S45+'D-12-2'!S45</f>
        <v>0</v>
      </c>
      <c r="T45" s="448">
        <f>'D-12-1'!T45+'D-12-2'!T45</f>
        <v>0</v>
      </c>
      <c r="U45" s="448">
        <f>'D-12-1'!U45+'D-12-2'!U45</f>
        <v>0</v>
      </c>
      <c r="V45" s="448">
        <f>'D-12-1'!V45+'D-12-2'!V45</f>
        <v>0</v>
      </c>
      <c r="W45" s="448">
        <f>'D-12-1'!W45+'D-12-2'!W45</f>
        <v>0</v>
      </c>
      <c r="X45" s="315" t="s">
        <v>184</v>
      </c>
      <c r="Y45" s="1583" t="s">
        <v>597</v>
      </c>
    </row>
    <row r="46" spans="1:25" s="371" customFormat="1" ht="13.5" customHeight="1" x14ac:dyDescent="0.2">
      <c r="A46" s="1594"/>
      <c r="B46" s="1595"/>
      <c r="C46" s="976" t="s">
        <v>802</v>
      </c>
      <c r="D46" s="977">
        <f t="shared" si="0"/>
        <v>7</v>
      </c>
      <c r="E46" s="451">
        <f>'D-12-1'!E46+'D-12-2'!E46</f>
        <v>0</v>
      </c>
      <c r="F46" s="451">
        <f>'D-12-1'!F46+'D-12-2'!F46</f>
        <v>0</v>
      </c>
      <c r="G46" s="452">
        <f>'D-12-1'!G46+'D-12-2'!G46</f>
        <v>0</v>
      </c>
      <c r="H46" s="452">
        <f>'D-12-1'!H46+'D-12-2'!H46</f>
        <v>0</v>
      </c>
      <c r="I46" s="452">
        <f>'D-12-1'!I46+'D-12-2'!I46</f>
        <v>0</v>
      </c>
      <c r="J46" s="452">
        <f>'D-12-1'!J46+'D-12-2'!J46</f>
        <v>1</v>
      </c>
      <c r="K46" s="452">
        <f>'D-12-1'!K46+'D-12-2'!K46</f>
        <v>1</v>
      </c>
      <c r="L46" s="452">
        <f>'D-12-1'!L46+'D-12-2'!L46</f>
        <v>1</v>
      </c>
      <c r="M46" s="452">
        <f>'D-12-1'!M46+'D-12-2'!M46</f>
        <v>3</v>
      </c>
      <c r="N46" s="452">
        <f>'D-12-1'!N46+'D-12-2'!N46</f>
        <v>1</v>
      </c>
      <c r="O46" s="452">
        <f>'D-12-1'!O46+'D-12-2'!O46</f>
        <v>0</v>
      </c>
      <c r="P46" s="452">
        <f>'D-12-1'!P46+'D-12-2'!P46</f>
        <v>0</v>
      </c>
      <c r="Q46" s="452">
        <f>'D-12-1'!Q46+'D-12-2'!Q46</f>
        <v>0</v>
      </c>
      <c r="R46" s="452">
        <f>'D-12-1'!R46+'D-12-2'!R46</f>
        <v>0</v>
      </c>
      <c r="S46" s="452">
        <f>'D-12-1'!S46+'D-12-2'!S46</f>
        <v>0</v>
      </c>
      <c r="T46" s="452">
        <f>'D-12-1'!T46+'D-12-2'!T46</f>
        <v>0</v>
      </c>
      <c r="U46" s="452">
        <f>'D-12-1'!U46+'D-12-2'!U46</f>
        <v>0</v>
      </c>
      <c r="V46" s="452">
        <f>'D-12-1'!V46+'D-12-2'!V46</f>
        <v>0</v>
      </c>
      <c r="W46" s="452">
        <f>'D-12-1'!W46+'D-12-2'!W46</f>
        <v>0</v>
      </c>
      <c r="X46" s="317" t="s">
        <v>446</v>
      </c>
      <c r="Y46" s="1589"/>
    </row>
    <row r="47" spans="1:25" s="370" customFormat="1" ht="13.5" thickBot="1" x14ac:dyDescent="0.25">
      <c r="A47" s="1574" t="s">
        <v>489</v>
      </c>
      <c r="B47" s="1576" t="s">
        <v>490</v>
      </c>
      <c r="C47" s="974" t="s">
        <v>801</v>
      </c>
      <c r="D47" s="975">
        <f t="shared" si="0"/>
        <v>16</v>
      </c>
      <c r="E47" s="453">
        <f>'D-12-1'!E47+'D-12-2'!E47</f>
        <v>0</v>
      </c>
      <c r="F47" s="453">
        <f>'D-12-1'!F47+'D-12-2'!F47</f>
        <v>4</v>
      </c>
      <c r="G47" s="454">
        <f>'D-12-1'!G47+'D-12-2'!G47</f>
        <v>1</v>
      </c>
      <c r="H47" s="454">
        <f>'D-12-1'!H47+'D-12-2'!H47</f>
        <v>2</v>
      </c>
      <c r="I47" s="454">
        <f>'D-12-1'!I47+'D-12-2'!I47</f>
        <v>2</v>
      </c>
      <c r="J47" s="454">
        <f>'D-12-1'!J47+'D-12-2'!J47</f>
        <v>2</v>
      </c>
      <c r="K47" s="454">
        <f>'D-12-1'!K47+'D-12-2'!K47</f>
        <v>3</v>
      </c>
      <c r="L47" s="454">
        <f>'D-12-1'!L47+'D-12-2'!L47</f>
        <v>1</v>
      </c>
      <c r="M47" s="454">
        <f>'D-12-1'!M47+'D-12-2'!M47</f>
        <v>0</v>
      </c>
      <c r="N47" s="454">
        <f>'D-12-1'!N47+'D-12-2'!N47</f>
        <v>1</v>
      </c>
      <c r="O47" s="454">
        <f>'D-12-1'!O47+'D-12-2'!O47</f>
        <v>0</v>
      </c>
      <c r="P47" s="454">
        <f>'D-12-1'!P47+'D-12-2'!P47</f>
        <v>0</v>
      </c>
      <c r="Q47" s="454">
        <f>'D-12-1'!Q47+'D-12-2'!Q47</f>
        <v>0</v>
      </c>
      <c r="R47" s="454">
        <f>'D-12-1'!R47+'D-12-2'!R47</f>
        <v>0</v>
      </c>
      <c r="S47" s="454">
        <f>'D-12-1'!S47+'D-12-2'!S47</f>
        <v>0</v>
      </c>
      <c r="T47" s="454">
        <f>'D-12-1'!T47+'D-12-2'!T47</f>
        <v>0</v>
      </c>
      <c r="U47" s="454">
        <f>'D-12-1'!U47+'D-12-2'!U47</f>
        <v>0</v>
      </c>
      <c r="V47" s="454">
        <f>'D-12-1'!V47+'D-12-2'!V47</f>
        <v>0</v>
      </c>
      <c r="W47" s="454">
        <f>'D-12-1'!W47+'D-12-2'!W47</f>
        <v>0</v>
      </c>
      <c r="X47" s="372" t="s">
        <v>184</v>
      </c>
      <c r="Y47" s="1578" t="s">
        <v>598</v>
      </c>
    </row>
    <row r="48" spans="1:25" s="370" customFormat="1" ht="13.5" customHeight="1" thickBot="1" x14ac:dyDescent="0.25">
      <c r="A48" s="1590"/>
      <c r="B48" s="1591"/>
      <c r="C48" s="967" t="s">
        <v>802</v>
      </c>
      <c r="D48" s="441">
        <f t="shared" si="0"/>
        <v>0</v>
      </c>
      <c r="E48" s="449">
        <f>'D-12-1'!E48+'D-12-2'!E48</f>
        <v>0</v>
      </c>
      <c r="F48" s="449">
        <f>'D-12-1'!F48+'D-12-2'!F48</f>
        <v>0</v>
      </c>
      <c r="G48" s="450">
        <f>'D-12-1'!G48+'D-12-2'!G48</f>
        <v>0</v>
      </c>
      <c r="H48" s="450">
        <f>'D-12-1'!H48+'D-12-2'!H48</f>
        <v>0</v>
      </c>
      <c r="I48" s="450">
        <f>'D-12-1'!I48+'D-12-2'!I48</f>
        <v>0</v>
      </c>
      <c r="J48" s="450">
        <f>'D-12-1'!J48+'D-12-2'!J48</f>
        <v>0</v>
      </c>
      <c r="K48" s="450">
        <f>'D-12-1'!K48+'D-12-2'!K48</f>
        <v>0</v>
      </c>
      <c r="L48" s="450">
        <f>'D-12-1'!L48+'D-12-2'!L48</f>
        <v>0</v>
      </c>
      <c r="M48" s="450">
        <f>'D-12-1'!M48+'D-12-2'!M48</f>
        <v>0</v>
      </c>
      <c r="N48" s="450">
        <f>'D-12-1'!N48+'D-12-2'!N48</f>
        <v>0</v>
      </c>
      <c r="O48" s="450">
        <f>'D-12-1'!O48+'D-12-2'!O48</f>
        <v>0</v>
      </c>
      <c r="P48" s="450">
        <f>'D-12-1'!P48+'D-12-2'!P48</f>
        <v>0</v>
      </c>
      <c r="Q48" s="450">
        <f>'D-12-1'!Q48+'D-12-2'!Q48</f>
        <v>0</v>
      </c>
      <c r="R48" s="450">
        <f>'D-12-1'!R48+'D-12-2'!R48</f>
        <v>0</v>
      </c>
      <c r="S48" s="450">
        <f>'D-12-1'!S48+'D-12-2'!S48</f>
        <v>0</v>
      </c>
      <c r="T48" s="450">
        <f>'D-12-1'!T48+'D-12-2'!T48</f>
        <v>0</v>
      </c>
      <c r="U48" s="450">
        <f>'D-12-1'!U48+'D-12-2'!U48</f>
        <v>0</v>
      </c>
      <c r="V48" s="450">
        <f>'D-12-1'!V48+'D-12-2'!V48</f>
        <v>0</v>
      </c>
      <c r="W48" s="450">
        <f>'D-12-1'!W48+'D-12-2'!W48</f>
        <v>0</v>
      </c>
      <c r="X48" s="316"/>
      <c r="Y48" s="1586"/>
    </row>
    <row r="49" spans="1:25" s="371" customFormat="1" ht="13.5" thickBot="1" x14ac:dyDescent="0.25">
      <c r="A49" s="1592" t="s">
        <v>491</v>
      </c>
      <c r="B49" s="1593" t="s">
        <v>492</v>
      </c>
      <c r="C49" s="965" t="s">
        <v>801</v>
      </c>
      <c r="D49" s="446">
        <f t="shared" si="0"/>
        <v>3</v>
      </c>
      <c r="E49" s="447">
        <f>'D-12-1'!E49+'D-12-2'!E49</f>
        <v>0</v>
      </c>
      <c r="F49" s="447">
        <f>'D-12-1'!F49+'D-12-2'!F49</f>
        <v>0</v>
      </c>
      <c r="G49" s="448">
        <f>'D-12-1'!G49+'D-12-2'!G49</f>
        <v>0</v>
      </c>
      <c r="H49" s="448">
        <f>'D-12-1'!H49+'D-12-2'!H49</f>
        <v>2</v>
      </c>
      <c r="I49" s="448">
        <f>'D-12-1'!I49+'D-12-2'!I49</f>
        <v>1</v>
      </c>
      <c r="J49" s="448">
        <f>'D-12-1'!J49+'D-12-2'!J49</f>
        <v>0</v>
      </c>
      <c r="K49" s="448">
        <f>'D-12-1'!K49+'D-12-2'!K49</f>
        <v>0</v>
      </c>
      <c r="L49" s="448">
        <f>'D-12-1'!L49+'D-12-2'!L49</f>
        <v>0</v>
      </c>
      <c r="M49" s="448">
        <f>'D-12-1'!M49+'D-12-2'!M49</f>
        <v>0</v>
      </c>
      <c r="N49" s="448">
        <f>'D-12-1'!N49+'D-12-2'!N49</f>
        <v>0</v>
      </c>
      <c r="O49" s="448">
        <f>'D-12-1'!O49+'D-12-2'!O49</f>
        <v>0</v>
      </c>
      <c r="P49" s="448">
        <f>'D-12-1'!P49+'D-12-2'!P49</f>
        <v>0</v>
      </c>
      <c r="Q49" s="448">
        <f>'D-12-1'!Q49+'D-12-2'!Q49</f>
        <v>0</v>
      </c>
      <c r="R49" s="448">
        <f>'D-12-1'!R49+'D-12-2'!R49</f>
        <v>0</v>
      </c>
      <c r="S49" s="448">
        <f>'D-12-1'!S49+'D-12-2'!S49</f>
        <v>0</v>
      </c>
      <c r="T49" s="448">
        <f>'D-12-1'!T49+'D-12-2'!T49</f>
        <v>0</v>
      </c>
      <c r="U49" s="448">
        <f>'D-12-1'!U49+'D-12-2'!U49</f>
        <v>0</v>
      </c>
      <c r="V49" s="448">
        <f>'D-12-1'!V49+'D-12-2'!V49</f>
        <v>0</v>
      </c>
      <c r="W49" s="448">
        <f>'D-12-1'!W49+'D-12-2'!W49</f>
        <v>0</v>
      </c>
      <c r="X49" s="315" t="s">
        <v>184</v>
      </c>
      <c r="Y49" s="1583" t="s">
        <v>599</v>
      </c>
    </row>
    <row r="50" spans="1:25" s="371" customFormat="1" ht="13.5" customHeight="1" thickBot="1" x14ac:dyDescent="0.25">
      <c r="A50" s="1592"/>
      <c r="B50" s="1593"/>
      <c r="C50" s="965" t="s">
        <v>802</v>
      </c>
      <c r="D50" s="446">
        <f t="shared" si="0"/>
        <v>0</v>
      </c>
      <c r="E50" s="447">
        <f>'D-12-1'!E50+'D-12-2'!E50</f>
        <v>0</v>
      </c>
      <c r="F50" s="447">
        <f>'D-12-1'!F50+'D-12-2'!F50</f>
        <v>0</v>
      </c>
      <c r="G50" s="448">
        <f>'D-12-1'!G50+'D-12-2'!G50</f>
        <v>0</v>
      </c>
      <c r="H50" s="448">
        <f>'D-12-1'!H50+'D-12-2'!H50</f>
        <v>0</v>
      </c>
      <c r="I50" s="448">
        <f>'D-12-1'!I50+'D-12-2'!I50</f>
        <v>0</v>
      </c>
      <c r="J50" s="448">
        <f>'D-12-1'!J50+'D-12-2'!J50</f>
        <v>0</v>
      </c>
      <c r="K50" s="448">
        <f>'D-12-1'!K50+'D-12-2'!K50</f>
        <v>0</v>
      </c>
      <c r="L50" s="448">
        <f>'D-12-1'!L50+'D-12-2'!L50</f>
        <v>0</v>
      </c>
      <c r="M50" s="448">
        <f>'D-12-1'!M50+'D-12-2'!M50</f>
        <v>0</v>
      </c>
      <c r="N50" s="448">
        <f>'D-12-1'!N50+'D-12-2'!N50</f>
        <v>0</v>
      </c>
      <c r="O50" s="448">
        <f>'D-12-1'!O50+'D-12-2'!O50</f>
        <v>0</v>
      </c>
      <c r="P50" s="448">
        <f>'D-12-1'!P50+'D-12-2'!P50</f>
        <v>0</v>
      </c>
      <c r="Q50" s="448">
        <f>'D-12-1'!Q50+'D-12-2'!Q50</f>
        <v>0</v>
      </c>
      <c r="R50" s="448">
        <f>'D-12-1'!R50+'D-12-2'!R50</f>
        <v>0</v>
      </c>
      <c r="S50" s="448">
        <f>'D-12-1'!S50+'D-12-2'!S50</f>
        <v>0</v>
      </c>
      <c r="T50" s="448">
        <f>'D-12-1'!T50+'D-12-2'!T50</f>
        <v>0</v>
      </c>
      <c r="U50" s="448">
        <f>'D-12-1'!U50+'D-12-2'!U50</f>
        <v>0</v>
      </c>
      <c r="V50" s="448">
        <f>'D-12-1'!V50+'D-12-2'!V50</f>
        <v>0</v>
      </c>
      <c r="W50" s="448">
        <f>'D-12-1'!W50+'D-12-2'!W50</f>
        <v>0</v>
      </c>
      <c r="X50" s="315" t="s">
        <v>446</v>
      </c>
      <c r="Y50" s="1583"/>
    </row>
    <row r="51" spans="1:25" s="370" customFormat="1" ht="25.5" customHeight="1" thickBot="1" x14ac:dyDescent="0.25">
      <c r="A51" s="1590" t="s">
        <v>493</v>
      </c>
      <c r="B51" s="1591" t="s">
        <v>494</v>
      </c>
      <c r="C51" s="967" t="s">
        <v>801</v>
      </c>
      <c r="D51" s="971">
        <f t="shared" si="0"/>
        <v>10</v>
      </c>
      <c r="E51" s="449">
        <f>'D-12-1'!E51+'D-12-2'!E51</f>
        <v>0</v>
      </c>
      <c r="F51" s="449">
        <f>'D-12-1'!F51+'D-12-2'!F51</f>
        <v>0</v>
      </c>
      <c r="G51" s="450">
        <f>'D-12-1'!G51+'D-12-2'!G51</f>
        <v>1</v>
      </c>
      <c r="H51" s="450">
        <f>'D-12-1'!H51+'D-12-2'!H51</f>
        <v>0</v>
      </c>
      <c r="I51" s="450">
        <f>'D-12-1'!I51+'D-12-2'!I51</f>
        <v>0</v>
      </c>
      <c r="J51" s="450">
        <f>'D-12-1'!J51+'D-12-2'!J51</f>
        <v>1</v>
      </c>
      <c r="K51" s="450">
        <f>'D-12-1'!K51+'D-12-2'!K51</f>
        <v>0</v>
      </c>
      <c r="L51" s="450">
        <f>'D-12-1'!L51+'D-12-2'!L51</f>
        <v>0</v>
      </c>
      <c r="M51" s="450">
        <f>'D-12-1'!M51+'D-12-2'!M51</f>
        <v>0</v>
      </c>
      <c r="N51" s="450">
        <f>'D-12-1'!N51+'D-12-2'!N51</f>
        <v>2</v>
      </c>
      <c r="O51" s="450">
        <f>'D-12-1'!O51+'D-12-2'!O51</f>
        <v>1</v>
      </c>
      <c r="P51" s="450">
        <f>'D-12-1'!P51+'D-12-2'!P51</f>
        <v>0</v>
      </c>
      <c r="Q51" s="450">
        <f>'D-12-1'!Q51+'D-12-2'!Q51</f>
        <v>0</v>
      </c>
      <c r="R51" s="450">
        <f>'D-12-1'!R51+'D-12-2'!R51</f>
        <v>1</v>
      </c>
      <c r="S51" s="450">
        <f>'D-12-1'!S51+'D-12-2'!S51</f>
        <v>2</v>
      </c>
      <c r="T51" s="450">
        <f>'D-12-1'!T51+'D-12-2'!T51</f>
        <v>1</v>
      </c>
      <c r="U51" s="450">
        <f>'D-12-1'!U51+'D-12-2'!U51</f>
        <v>0</v>
      </c>
      <c r="V51" s="450">
        <f>'D-12-1'!V51+'D-12-2'!V51</f>
        <v>0</v>
      </c>
      <c r="W51" s="450">
        <f>'D-12-1'!W51+'D-12-2'!W51</f>
        <v>1</v>
      </c>
      <c r="X51" s="316" t="s">
        <v>184</v>
      </c>
      <c r="Y51" s="1586" t="s">
        <v>600</v>
      </c>
    </row>
    <row r="52" spans="1:25" s="370" customFormat="1" ht="25.5" customHeight="1" thickBot="1" x14ac:dyDescent="0.25">
      <c r="A52" s="1590"/>
      <c r="B52" s="1591"/>
      <c r="C52" s="967" t="s">
        <v>802</v>
      </c>
      <c r="D52" s="971">
        <f t="shared" si="0"/>
        <v>2</v>
      </c>
      <c r="E52" s="449">
        <f>'D-12-1'!E52+'D-12-2'!E52</f>
        <v>0</v>
      </c>
      <c r="F52" s="449">
        <f>'D-12-1'!F52+'D-12-2'!F52</f>
        <v>0</v>
      </c>
      <c r="G52" s="450">
        <f>'D-12-1'!G52+'D-12-2'!G52</f>
        <v>0</v>
      </c>
      <c r="H52" s="450">
        <f>'D-12-1'!H52+'D-12-2'!H52</f>
        <v>0</v>
      </c>
      <c r="I52" s="450">
        <f>'D-12-1'!I52+'D-12-2'!I52</f>
        <v>0</v>
      </c>
      <c r="J52" s="450">
        <f>'D-12-1'!J52+'D-12-2'!J52</f>
        <v>0</v>
      </c>
      <c r="K52" s="450">
        <f>'D-12-1'!K52+'D-12-2'!K52</f>
        <v>0</v>
      </c>
      <c r="L52" s="450">
        <f>'D-12-1'!L52+'D-12-2'!L52</f>
        <v>0</v>
      </c>
      <c r="M52" s="450">
        <f>'D-12-1'!M52+'D-12-2'!M52</f>
        <v>0</v>
      </c>
      <c r="N52" s="450">
        <f>'D-12-1'!N52+'D-12-2'!N52</f>
        <v>0</v>
      </c>
      <c r="O52" s="450">
        <f>'D-12-1'!O52+'D-12-2'!O52</f>
        <v>0</v>
      </c>
      <c r="P52" s="450">
        <f>'D-12-1'!P52+'D-12-2'!P52</f>
        <v>0</v>
      </c>
      <c r="Q52" s="450">
        <f>'D-12-1'!Q52+'D-12-2'!Q52</f>
        <v>0</v>
      </c>
      <c r="R52" s="450">
        <f>'D-12-1'!R52+'D-12-2'!R52</f>
        <v>2</v>
      </c>
      <c r="S52" s="450">
        <f>'D-12-1'!S52+'D-12-2'!S52</f>
        <v>0</v>
      </c>
      <c r="T52" s="450">
        <f>'D-12-1'!T52+'D-12-2'!T52</f>
        <v>0</v>
      </c>
      <c r="U52" s="450">
        <f>'D-12-1'!U52+'D-12-2'!U52</f>
        <v>0</v>
      </c>
      <c r="V52" s="450">
        <f>'D-12-1'!V52+'D-12-2'!V52</f>
        <v>0</v>
      </c>
      <c r="W52" s="450">
        <f>'D-12-1'!W52+'D-12-2'!W52</f>
        <v>0</v>
      </c>
      <c r="X52" s="316" t="s">
        <v>446</v>
      </c>
      <c r="Y52" s="1586"/>
    </row>
    <row r="53" spans="1:25" s="371" customFormat="1" ht="13.5" customHeight="1" thickBot="1" x14ac:dyDescent="0.25">
      <c r="A53" s="1592" t="s">
        <v>495</v>
      </c>
      <c r="B53" s="1593" t="s">
        <v>496</v>
      </c>
      <c r="C53" s="965" t="s">
        <v>801</v>
      </c>
      <c r="D53" s="446">
        <f t="shared" si="0"/>
        <v>3</v>
      </c>
      <c r="E53" s="447">
        <f>'D-12-1'!E53+'D-12-2'!E53</f>
        <v>0</v>
      </c>
      <c r="F53" s="447">
        <f>'D-12-1'!F53+'D-12-2'!F53</f>
        <v>0</v>
      </c>
      <c r="G53" s="448">
        <f>'D-12-1'!G53+'D-12-2'!G53</f>
        <v>0</v>
      </c>
      <c r="H53" s="448">
        <f>'D-12-1'!H53+'D-12-2'!H53</f>
        <v>1</v>
      </c>
      <c r="I53" s="448">
        <f>'D-12-1'!I53+'D-12-2'!I53</f>
        <v>0</v>
      </c>
      <c r="J53" s="448">
        <f>'D-12-1'!J53+'D-12-2'!J53</f>
        <v>0</v>
      </c>
      <c r="K53" s="448">
        <f>'D-12-1'!K53+'D-12-2'!K53</f>
        <v>0</v>
      </c>
      <c r="L53" s="448">
        <f>'D-12-1'!L53+'D-12-2'!L53</f>
        <v>0</v>
      </c>
      <c r="M53" s="448">
        <f>'D-12-1'!M53+'D-12-2'!M53</f>
        <v>0</v>
      </c>
      <c r="N53" s="448">
        <f>'D-12-1'!N53+'D-12-2'!N53</f>
        <v>0</v>
      </c>
      <c r="O53" s="448">
        <f>'D-12-1'!O53+'D-12-2'!O53</f>
        <v>0</v>
      </c>
      <c r="P53" s="448">
        <f>'D-12-1'!P53+'D-12-2'!P53</f>
        <v>1</v>
      </c>
      <c r="Q53" s="448">
        <f>'D-12-1'!Q53+'D-12-2'!Q53</f>
        <v>0</v>
      </c>
      <c r="R53" s="448">
        <f>'D-12-1'!R53+'D-12-2'!R53</f>
        <v>0</v>
      </c>
      <c r="S53" s="448">
        <f>'D-12-1'!S53+'D-12-2'!S53</f>
        <v>1</v>
      </c>
      <c r="T53" s="448">
        <f>'D-12-1'!T53+'D-12-2'!T53</f>
        <v>0</v>
      </c>
      <c r="U53" s="448">
        <f>'D-12-1'!U53+'D-12-2'!U53</f>
        <v>0</v>
      </c>
      <c r="V53" s="448">
        <f>'D-12-1'!V53+'D-12-2'!V53</f>
        <v>0</v>
      </c>
      <c r="W53" s="448">
        <f>'D-12-1'!W53+'D-12-2'!W53</f>
        <v>0</v>
      </c>
      <c r="X53" s="315" t="s">
        <v>184</v>
      </c>
      <c r="Y53" s="1583" t="s">
        <v>621</v>
      </c>
    </row>
    <row r="54" spans="1:25" s="371" customFormat="1" ht="13.5" customHeight="1" thickBot="1" x14ac:dyDescent="0.25">
      <c r="A54" s="1592"/>
      <c r="B54" s="1593"/>
      <c r="C54" s="965" t="s">
        <v>802</v>
      </c>
      <c r="D54" s="446">
        <f t="shared" si="0"/>
        <v>2</v>
      </c>
      <c r="E54" s="447">
        <f>'D-12-1'!E54+'D-12-2'!E54</f>
        <v>0</v>
      </c>
      <c r="F54" s="447">
        <f>'D-12-1'!F54+'D-12-2'!F54</f>
        <v>0</v>
      </c>
      <c r="G54" s="448">
        <f>'D-12-1'!G54+'D-12-2'!G54</f>
        <v>0</v>
      </c>
      <c r="H54" s="448">
        <f>'D-12-1'!H54+'D-12-2'!H54</f>
        <v>0</v>
      </c>
      <c r="I54" s="448">
        <f>'D-12-1'!I54+'D-12-2'!I54</f>
        <v>0</v>
      </c>
      <c r="J54" s="448">
        <f>'D-12-1'!J54+'D-12-2'!J54</f>
        <v>0</v>
      </c>
      <c r="K54" s="448">
        <f>'D-12-1'!K54+'D-12-2'!K54</f>
        <v>0</v>
      </c>
      <c r="L54" s="448">
        <f>'D-12-1'!L54+'D-12-2'!L54</f>
        <v>1</v>
      </c>
      <c r="M54" s="448">
        <f>'D-12-1'!M54+'D-12-2'!M54</f>
        <v>1</v>
      </c>
      <c r="N54" s="448">
        <f>'D-12-1'!N54+'D-12-2'!N54</f>
        <v>0</v>
      </c>
      <c r="O54" s="448">
        <f>'D-12-1'!O54+'D-12-2'!O54</f>
        <v>0</v>
      </c>
      <c r="P54" s="448">
        <f>'D-12-1'!P54+'D-12-2'!P54</f>
        <v>0</v>
      </c>
      <c r="Q54" s="448">
        <f>'D-12-1'!Q54+'D-12-2'!Q54</f>
        <v>0</v>
      </c>
      <c r="R54" s="448">
        <f>'D-12-1'!R54+'D-12-2'!R54</f>
        <v>0</v>
      </c>
      <c r="S54" s="448">
        <f>'D-12-1'!S54+'D-12-2'!S54</f>
        <v>0</v>
      </c>
      <c r="T54" s="448">
        <f>'D-12-1'!T54+'D-12-2'!T54</f>
        <v>0</v>
      </c>
      <c r="U54" s="448">
        <f>'D-12-1'!U54+'D-12-2'!U54</f>
        <v>0</v>
      </c>
      <c r="V54" s="448">
        <f>'D-12-1'!V54+'D-12-2'!V54</f>
        <v>0</v>
      </c>
      <c r="W54" s="448">
        <f>'D-12-1'!W54+'D-12-2'!W54</f>
        <v>0</v>
      </c>
      <c r="X54" s="315" t="s">
        <v>446</v>
      </c>
      <c r="Y54" s="1583"/>
    </row>
    <row r="55" spans="1:25" s="370" customFormat="1" ht="13.5" customHeight="1" thickBot="1" x14ac:dyDescent="0.25">
      <c r="A55" s="1590" t="s">
        <v>691</v>
      </c>
      <c r="B55" s="1591" t="s">
        <v>692</v>
      </c>
      <c r="C55" s="967" t="s">
        <v>801</v>
      </c>
      <c r="D55" s="971">
        <f t="shared" si="0"/>
        <v>3</v>
      </c>
      <c r="E55" s="449">
        <f>'D-12-1'!E55+'D-12-2'!E55</f>
        <v>0</v>
      </c>
      <c r="F55" s="449">
        <f>'D-12-1'!F55+'D-12-2'!F55</f>
        <v>0</v>
      </c>
      <c r="G55" s="450">
        <f>'D-12-1'!G55+'D-12-2'!G55</f>
        <v>1</v>
      </c>
      <c r="H55" s="450">
        <f>'D-12-1'!H55+'D-12-2'!H55</f>
        <v>0</v>
      </c>
      <c r="I55" s="450">
        <f>'D-12-1'!I55+'D-12-2'!I55</f>
        <v>0</v>
      </c>
      <c r="J55" s="450">
        <f>'D-12-1'!J55+'D-12-2'!J55</f>
        <v>0</v>
      </c>
      <c r="K55" s="450">
        <f>'D-12-1'!K55+'D-12-2'!K55</f>
        <v>0</v>
      </c>
      <c r="L55" s="450">
        <f>'D-12-1'!L55+'D-12-2'!L55</f>
        <v>0</v>
      </c>
      <c r="M55" s="450">
        <f>'D-12-1'!M55+'D-12-2'!M55</f>
        <v>1</v>
      </c>
      <c r="N55" s="450">
        <f>'D-12-1'!N55+'D-12-2'!N55</f>
        <v>1</v>
      </c>
      <c r="O55" s="450">
        <f>'D-12-1'!O55+'D-12-2'!O55</f>
        <v>0</v>
      </c>
      <c r="P55" s="450">
        <f>'D-12-1'!P55+'D-12-2'!P55</f>
        <v>0</v>
      </c>
      <c r="Q55" s="450">
        <f>'D-12-1'!Q55+'D-12-2'!Q55</f>
        <v>0</v>
      </c>
      <c r="R55" s="450">
        <f>'D-12-1'!R55+'D-12-2'!R55</f>
        <v>0</v>
      </c>
      <c r="S55" s="450">
        <f>'D-12-1'!S55+'D-12-2'!S55</f>
        <v>0</v>
      </c>
      <c r="T55" s="450">
        <f>'D-12-1'!T55+'D-12-2'!T55</f>
        <v>0</v>
      </c>
      <c r="U55" s="450">
        <f>'D-12-1'!U55+'D-12-2'!U55</f>
        <v>0</v>
      </c>
      <c r="V55" s="450">
        <f>'D-12-1'!V55+'D-12-2'!V55</f>
        <v>0</v>
      </c>
      <c r="W55" s="450">
        <f>'D-12-1'!W55+'D-12-2'!W55</f>
        <v>0</v>
      </c>
      <c r="X55" s="316" t="s">
        <v>184</v>
      </c>
      <c r="Y55" s="1586" t="s">
        <v>685</v>
      </c>
    </row>
    <row r="56" spans="1:25" s="370" customFormat="1" ht="13.5" customHeight="1" thickBot="1" x14ac:dyDescent="0.25">
      <c r="A56" s="1590"/>
      <c r="B56" s="1591"/>
      <c r="C56" s="967" t="s">
        <v>802</v>
      </c>
      <c r="D56" s="971">
        <f t="shared" si="0"/>
        <v>1</v>
      </c>
      <c r="E56" s="449">
        <f>'D-12-1'!E56+'D-12-2'!E56</f>
        <v>0</v>
      </c>
      <c r="F56" s="449">
        <f>'D-12-1'!F56+'D-12-2'!F56</f>
        <v>0</v>
      </c>
      <c r="G56" s="450">
        <f>'D-12-1'!G56+'D-12-2'!G56</f>
        <v>0</v>
      </c>
      <c r="H56" s="450">
        <f>'D-12-1'!H56+'D-12-2'!H56</f>
        <v>0</v>
      </c>
      <c r="I56" s="450">
        <f>'D-12-1'!I56+'D-12-2'!I56</f>
        <v>0</v>
      </c>
      <c r="J56" s="450">
        <f>'D-12-1'!J56+'D-12-2'!J56</f>
        <v>0</v>
      </c>
      <c r="K56" s="450">
        <f>'D-12-1'!K56+'D-12-2'!K56</f>
        <v>1</v>
      </c>
      <c r="L56" s="450">
        <f>'D-12-1'!L56+'D-12-2'!L56</f>
        <v>0</v>
      </c>
      <c r="M56" s="450">
        <f>'D-12-1'!M56+'D-12-2'!M56</f>
        <v>0</v>
      </c>
      <c r="N56" s="450">
        <f>'D-12-1'!N56+'D-12-2'!N56</f>
        <v>0</v>
      </c>
      <c r="O56" s="450">
        <f>'D-12-1'!O56+'D-12-2'!O56</f>
        <v>0</v>
      </c>
      <c r="P56" s="450">
        <f>'D-12-1'!P56+'D-12-2'!P56</f>
        <v>0</v>
      </c>
      <c r="Q56" s="450">
        <f>'D-12-1'!Q56+'D-12-2'!Q56</f>
        <v>0</v>
      </c>
      <c r="R56" s="450">
        <f>'D-12-1'!R56+'D-12-2'!R56</f>
        <v>0</v>
      </c>
      <c r="S56" s="450">
        <f>'D-12-1'!S56+'D-12-2'!S56</f>
        <v>0</v>
      </c>
      <c r="T56" s="450">
        <f>'D-12-1'!T56+'D-12-2'!T56</f>
        <v>0</v>
      </c>
      <c r="U56" s="450">
        <f>'D-12-1'!U56+'D-12-2'!U56</f>
        <v>0</v>
      </c>
      <c r="V56" s="450">
        <f>'D-12-1'!V56+'D-12-2'!V56</f>
        <v>0</v>
      </c>
      <c r="W56" s="450">
        <f>'D-12-1'!W56+'D-12-2'!W56</f>
        <v>0</v>
      </c>
      <c r="X56" s="316" t="s">
        <v>446</v>
      </c>
      <c r="Y56" s="1586"/>
    </row>
    <row r="57" spans="1:25" s="371" customFormat="1" ht="13.5" thickBot="1" x14ac:dyDescent="0.25">
      <c r="A57" s="1592" t="s">
        <v>497</v>
      </c>
      <c r="B57" s="1593" t="s">
        <v>498</v>
      </c>
      <c r="C57" s="965" t="s">
        <v>801</v>
      </c>
      <c r="D57" s="446">
        <f t="shared" si="0"/>
        <v>21</v>
      </c>
      <c r="E57" s="447">
        <f>'D-12-1'!E57+'D-12-2'!E57</f>
        <v>0</v>
      </c>
      <c r="F57" s="447">
        <f>'D-12-1'!F57+'D-12-2'!F57</f>
        <v>2</v>
      </c>
      <c r="G57" s="448">
        <f>'D-12-1'!G57+'D-12-2'!G57</f>
        <v>0</v>
      </c>
      <c r="H57" s="448">
        <f>'D-12-1'!H57+'D-12-2'!H57</f>
        <v>1</v>
      </c>
      <c r="I57" s="448">
        <f>'D-12-1'!I57+'D-12-2'!I57</f>
        <v>1</v>
      </c>
      <c r="J57" s="448">
        <f>'D-12-1'!J57+'D-12-2'!J57</f>
        <v>1</v>
      </c>
      <c r="K57" s="448">
        <f>'D-12-1'!K57+'D-12-2'!K57</f>
        <v>1</v>
      </c>
      <c r="L57" s="448">
        <f>'D-12-1'!L57+'D-12-2'!L57</f>
        <v>2</v>
      </c>
      <c r="M57" s="448">
        <f>'D-12-1'!M57+'D-12-2'!M57</f>
        <v>1</v>
      </c>
      <c r="N57" s="448">
        <f>'D-12-1'!N57+'D-12-2'!N57</f>
        <v>0</v>
      </c>
      <c r="O57" s="448">
        <f>'D-12-1'!O57+'D-12-2'!O57</f>
        <v>3</v>
      </c>
      <c r="P57" s="448">
        <f>'D-12-1'!P57+'D-12-2'!P57</f>
        <v>1</v>
      </c>
      <c r="Q57" s="448">
        <f>'D-12-1'!Q57+'D-12-2'!Q57</f>
        <v>4</v>
      </c>
      <c r="R57" s="448">
        <f>'D-12-1'!R57+'D-12-2'!R57</f>
        <v>3</v>
      </c>
      <c r="S57" s="448">
        <f>'D-12-1'!S57+'D-12-2'!S57</f>
        <v>0</v>
      </c>
      <c r="T57" s="448">
        <f>'D-12-1'!T57+'D-12-2'!T57</f>
        <v>1</v>
      </c>
      <c r="U57" s="448">
        <f>'D-12-1'!U57+'D-12-2'!U57</f>
        <v>0</v>
      </c>
      <c r="V57" s="448">
        <f>'D-12-1'!V57+'D-12-2'!V57</f>
        <v>0</v>
      </c>
      <c r="W57" s="448">
        <f>'D-12-1'!W57+'D-12-2'!W57</f>
        <v>0</v>
      </c>
      <c r="X57" s="315" t="s">
        <v>184</v>
      </c>
      <c r="Y57" s="1583" t="s">
        <v>601</v>
      </c>
    </row>
    <row r="58" spans="1:25" s="371" customFormat="1" ht="13.5" customHeight="1" thickBot="1" x14ac:dyDescent="0.25">
      <c r="A58" s="1592"/>
      <c r="B58" s="1593"/>
      <c r="C58" s="965" t="s">
        <v>802</v>
      </c>
      <c r="D58" s="446">
        <f t="shared" si="0"/>
        <v>9</v>
      </c>
      <c r="E58" s="447">
        <f>'D-12-1'!E58+'D-12-2'!E58</f>
        <v>0</v>
      </c>
      <c r="F58" s="447">
        <f>'D-12-1'!F58+'D-12-2'!F58</f>
        <v>0</v>
      </c>
      <c r="G58" s="448">
        <f>'D-12-1'!G58+'D-12-2'!G58</f>
        <v>2</v>
      </c>
      <c r="H58" s="448">
        <f>'D-12-1'!H58+'D-12-2'!H58</f>
        <v>0</v>
      </c>
      <c r="I58" s="448">
        <f>'D-12-1'!I58+'D-12-2'!I58</f>
        <v>0</v>
      </c>
      <c r="J58" s="448">
        <f>'D-12-1'!J58+'D-12-2'!J58</f>
        <v>2</v>
      </c>
      <c r="K58" s="448">
        <f>'D-12-1'!K58+'D-12-2'!K58</f>
        <v>0</v>
      </c>
      <c r="L58" s="448">
        <f>'D-12-1'!L58+'D-12-2'!L58</f>
        <v>1</v>
      </c>
      <c r="M58" s="448">
        <f>'D-12-1'!M58+'D-12-2'!M58</f>
        <v>0</v>
      </c>
      <c r="N58" s="448">
        <f>'D-12-1'!N58+'D-12-2'!N58</f>
        <v>0</v>
      </c>
      <c r="O58" s="448">
        <f>'D-12-1'!O58+'D-12-2'!O58</f>
        <v>0</v>
      </c>
      <c r="P58" s="448">
        <f>'D-12-1'!P58+'D-12-2'!P58</f>
        <v>1</v>
      </c>
      <c r="Q58" s="448">
        <f>'D-12-1'!Q58+'D-12-2'!Q58</f>
        <v>0</v>
      </c>
      <c r="R58" s="448">
        <f>'D-12-1'!R58+'D-12-2'!R58</f>
        <v>0</v>
      </c>
      <c r="S58" s="448">
        <f>'D-12-1'!S58+'D-12-2'!S58</f>
        <v>0</v>
      </c>
      <c r="T58" s="448">
        <f>'D-12-1'!T58+'D-12-2'!T58</f>
        <v>0</v>
      </c>
      <c r="U58" s="448">
        <f>'D-12-1'!U58+'D-12-2'!U58</f>
        <v>3</v>
      </c>
      <c r="V58" s="448">
        <f>'D-12-1'!V58+'D-12-2'!V58</f>
        <v>0</v>
      </c>
      <c r="W58" s="448">
        <f>'D-12-1'!W58+'D-12-2'!W58</f>
        <v>0</v>
      </c>
      <c r="X58" s="315" t="s">
        <v>446</v>
      </c>
      <c r="Y58" s="1583"/>
    </row>
    <row r="59" spans="1:25" s="370" customFormat="1" ht="37.5" customHeight="1" thickBot="1" x14ac:dyDescent="0.25">
      <c r="A59" s="1590" t="s">
        <v>499</v>
      </c>
      <c r="B59" s="1591" t="s">
        <v>500</v>
      </c>
      <c r="C59" s="967" t="s">
        <v>801</v>
      </c>
      <c r="D59" s="971">
        <f t="shared" si="0"/>
        <v>26</v>
      </c>
      <c r="E59" s="449">
        <f>'D-12-1'!E59+'D-12-2'!E59</f>
        <v>0</v>
      </c>
      <c r="F59" s="449">
        <f>'D-12-1'!F59+'D-12-2'!F59</f>
        <v>2</v>
      </c>
      <c r="G59" s="450">
        <f>'D-12-1'!G59+'D-12-2'!G59</f>
        <v>4</v>
      </c>
      <c r="H59" s="450">
        <f>'D-12-1'!H59+'D-12-2'!H59</f>
        <v>4</v>
      </c>
      <c r="I59" s="450">
        <f>'D-12-1'!I59+'D-12-2'!I59</f>
        <v>1</v>
      </c>
      <c r="J59" s="450">
        <f>'D-12-1'!J59+'D-12-2'!J59</f>
        <v>2</v>
      </c>
      <c r="K59" s="450">
        <f>'D-12-1'!K59+'D-12-2'!K59</f>
        <v>2</v>
      </c>
      <c r="L59" s="450">
        <f>'D-12-1'!L59+'D-12-2'!L59</f>
        <v>2</v>
      </c>
      <c r="M59" s="450">
        <f>'D-12-1'!M59+'D-12-2'!M59</f>
        <v>3</v>
      </c>
      <c r="N59" s="450">
        <f>'D-12-1'!N59+'D-12-2'!N59</f>
        <v>1</v>
      </c>
      <c r="O59" s="450">
        <f>'D-12-1'!O59+'D-12-2'!O59</f>
        <v>1</v>
      </c>
      <c r="P59" s="450">
        <f>'D-12-1'!P59+'D-12-2'!P59</f>
        <v>1</v>
      </c>
      <c r="Q59" s="450">
        <f>'D-12-1'!Q59+'D-12-2'!Q59</f>
        <v>1</v>
      </c>
      <c r="R59" s="450">
        <f>'D-12-1'!R59+'D-12-2'!R59</f>
        <v>1</v>
      </c>
      <c r="S59" s="450">
        <f>'D-12-1'!S59+'D-12-2'!S59</f>
        <v>1</v>
      </c>
      <c r="T59" s="450">
        <f>'D-12-1'!T59+'D-12-2'!T59</f>
        <v>0</v>
      </c>
      <c r="U59" s="450">
        <f>'D-12-1'!U59+'D-12-2'!U59</f>
        <v>0</v>
      </c>
      <c r="V59" s="450">
        <f>'D-12-1'!V59+'D-12-2'!V59</f>
        <v>0</v>
      </c>
      <c r="W59" s="450">
        <f>'D-12-1'!W59+'D-12-2'!W59</f>
        <v>0</v>
      </c>
      <c r="X59" s="316" t="s">
        <v>184</v>
      </c>
      <c r="Y59" s="1586" t="s">
        <v>602</v>
      </c>
    </row>
    <row r="60" spans="1:25" s="370" customFormat="1" ht="37.5" customHeight="1" thickBot="1" x14ac:dyDescent="0.25">
      <c r="A60" s="1590"/>
      <c r="B60" s="1591"/>
      <c r="C60" s="967" t="s">
        <v>802</v>
      </c>
      <c r="D60" s="971">
        <f t="shared" si="0"/>
        <v>14</v>
      </c>
      <c r="E60" s="449">
        <f>'D-12-1'!E60+'D-12-2'!E60</f>
        <v>0</v>
      </c>
      <c r="F60" s="449">
        <f>'D-12-1'!F60+'D-12-2'!F60</f>
        <v>0</v>
      </c>
      <c r="G60" s="450">
        <f>'D-12-1'!G60+'D-12-2'!G60</f>
        <v>3</v>
      </c>
      <c r="H60" s="450">
        <f>'D-12-1'!H60+'D-12-2'!H60</f>
        <v>0</v>
      </c>
      <c r="I60" s="450">
        <f>'D-12-1'!I60+'D-12-2'!I60</f>
        <v>0</v>
      </c>
      <c r="J60" s="450">
        <f>'D-12-1'!J60+'D-12-2'!J60</f>
        <v>1</v>
      </c>
      <c r="K60" s="450">
        <f>'D-12-1'!K60+'D-12-2'!K60</f>
        <v>2</v>
      </c>
      <c r="L60" s="450">
        <f>'D-12-1'!L60+'D-12-2'!L60</f>
        <v>1</v>
      </c>
      <c r="M60" s="450">
        <f>'D-12-1'!M60+'D-12-2'!M60</f>
        <v>2</v>
      </c>
      <c r="N60" s="450">
        <f>'D-12-1'!N60+'D-12-2'!N60</f>
        <v>0</v>
      </c>
      <c r="O60" s="450">
        <f>'D-12-1'!O60+'D-12-2'!O60</f>
        <v>1</v>
      </c>
      <c r="P60" s="450">
        <f>'D-12-1'!P60+'D-12-2'!P60</f>
        <v>1</v>
      </c>
      <c r="Q60" s="450">
        <f>'D-12-1'!Q60+'D-12-2'!Q60</f>
        <v>0</v>
      </c>
      <c r="R60" s="450">
        <f>'D-12-1'!R60+'D-12-2'!R60</f>
        <v>0</v>
      </c>
      <c r="S60" s="450">
        <f>'D-12-1'!S60+'D-12-2'!S60</f>
        <v>0</v>
      </c>
      <c r="T60" s="450">
        <f>'D-12-1'!T60+'D-12-2'!T60</f>
        <v>0</v>
      </c>
      <c r="U60" s="450">
        <f>'D-12-1'!U60+'D-12-2'!U60</f>
        <v>1</v>
      </c>
      <c r="V60" s="450">
        <f>'D-12-1'!V60+'D-12-2'!V60</f>
        <v>1</v>
      </c>
      <c r="W60" s="450">
        <f>'D-12-1'!W60+'D-12-2'!W60</f>
        <v>1</v>
      </c>
      <c r="X60" s="316" t="s">
        <v>446</v>
      </c>
      <c r="Y60" s="1586"/>
    </row>
    <row r="61" spans="1:25" s="371" customFormat="1" ht="13.5" thickBot="1" x14ac:dyDescent="0.25">
      <c r="A61" s="1592" t="s">
        <v>501</v>
      </c>
      <c r="B61" s="1593" t="s">
        <v>502</v>
      </c>
      <c r="C61" s="965" t="s">
        <v>801</v>
      </c>
      <c r="D61" s="446">
        <f t="shared" si="0"/>
        <v>6</v>
      </c>
      <c r="E61" s="447">
        <f>'D-12-1'!E61+'D-12-2'!E61</f>
        <v>0</v>
      </c>
      <c r="F61" s="447">
        <f>'D-12-1'!F61+'D-12-2'!F61</f>
        <v>0</v>
      </c>
      <c r="G61" s="448">
        <f>'D-12-1'!G61+'D-12-2'!G61</f>
        <v>1</v>
      </c>
      <c r="H61" s="448">
        <f>'D-12-1'!H61+'D-12-2'!H61</f>
        <v>0</v>
      </c>
      <c r="I61" s="448">
        <f>'D-12-1'!I61+'D-12-2'!I61</f>
        <v>0</v>
      </c>
      <c r="J61" s="448">
        <f>'D-12-1'!J61+'D-12-2'!J61</f>
        <v>0</v>
      </c>
      <c r="K61" s="448">
        <f>'D-12-1'!K61+'D-12-2'!K61</f>
        <v>0</v>
      </c>
      <c r="L61" s="448">
        <f>'D-12-1'!L61+'D-12-2'!L61</f>
        <v>0</v>
      </c>
      <c r="M61" s="448">
        <f>'D-12-1'!M61+'D-12-2'!M61</f>
        <v>1</v>
      </c>
      <c r="N61" s="448">
        <f>'D-12-1'!N61+'D-12-2'!N61</f>
        <v>0</v>
      </c>
      <c r="O61" s="448">
        <f>'D-12-1'!O61+'D-12-2'!O61</f>
        <v>0</v>
      </c>
      <c r="P61" s="448">
        <f>'D-12-1'!P61+'D-12-2'!P61</f>
        <v>1</v>
      </c>
      <c r="Q61" s="448">
        <f>'D-12-1'!Q61+'D-12-2'!Q61</f>
        <v>1</v>
      </c>
      <c r="R61" s="448">
        <f>'D-12-1'!R61+'D-12-2'!R61</f>
        <v>1</v>
      </c>
      <c r="S61" s="448">
        <f>'D-12-1'!S61+'D-12-2'!S61</f>
        <v>0</v>
      </c>
      <c r="T61" s="448">
        <f>'D-12-1'!T61+'D-12-2'!T61</f>
        <v>0</v>
      </c>
      <c r="U61" s="448">
        <f>'D-12-1'!U61+'D-12-2'!U61</f>
        <v>0</v>
      </c>
      <c r="V61" s="448">
        <f>'D-12-1'!V61+'D-12-2'!V61</f>
        <v>0</v>
      </c>
      <c r="W61" s="448">
        <f>'D-12-1'!W61+'D-12-2'!W61</f>
        <v>1</v>
      </c>
      <c r="X61" s="315" t="s">
        <v>184</v>
      </c>
      <c r="Y61" s="1583" t="s">
        <v>603</v>
      </c>
    </row>
    <row r="62" spans="1:25" s="371" customFormat="1" ht="13.5" thickBot="1" x14ac:dyDescent="0.25">
      <c r="A62" s="1592"/>
      <c r="B62" s="1593"/>
      <c r="C62" s="965" t="s">
        <v>802</v>
      </c>
      <c r="D62" s="446">
        <f t="shared" si="0"/>
        <v>1</v>
      </c>
      <c r="E62" s="447">
        <f>'D-12-1'!E62+'D-12-2'!E62</f>
        <v>0</v>
      </c>
      <c r="F62" s="447">
        <f>'D-12-1'!F62+'D-12-2'!F62</f>
        <v>0</v>
      </c>
      <c r="G62" s="448">
        <f>'D-12-1'!G62+'D-12-2'!G62</f>
        <v>0</v>
      </c>
      <c r="H62" s="448">
        <f>'D-12-1'!H62+'D-12-2'!H62</f>
        <v>0</v>
      </c>
      <c r="I62" s="448">
        <f>'D-12-1'!I62+'D-12-2'!I62</f>
        <v>0</v>
      </c>
      <c r="J62" s="448">
        <f>'D-12-1'!J62+'D-12-2'!J62</f>
        <v>0</v>
      </c>
      <c r="K62" s="448">
        <f>'D-12-1'!K62+'D-12-2'!K62</f>
        <v>0</v>
      </c>
      <c r="L62" s="448">
        <f>'D-12-1'!L62+'D-12-2'!L62</f>
        <v>1</v>
      </c>
      <c r="M62" s="448">
        <f>'D-12-1'!M62+'D-12-2'!M62</f>
        <v>0</v>
      </c>
      <c r="N62" s="448">
        <f>'D-12-1'!N62+'D-12-2'!N62</f>
        <v>0</v>
      </c>
      <c r="O62" s="448">
        <f>'D-12-1'!O62+'D-12-2'!O62</f>
        <v>0</v>
      </c>
      <c r="P62" s="448">
        <f>'D-12-1'!P62+'D-12-2'!P62</f>
        <v>0</v>
      </c>
      <c r="Q62" s="448">
        <f>'D-12-1'!Q62+'D-12-2'!Q62</f>
        <v>0</v>
      </c>
      <c r="R62" s="448">
        <f>'D-12-1'!R62+'D-12-2'!R62</f>
        <v>0</v>
      </c>
      <c r="S62" s="448">
        <f>'D-12-1'!S62+'D-12-2'!S62</f>
        <v>0</v>
      </c>
      <c r="T62" s="448">
        <f>'D-12-1'!T62+'D-12-2'!T62</f>
        <v>0</v>
      </c>
      <c r="U62" s="448">
        <f>'D-12-1'!U62+'D-12-2'!U62</f>
        <v>0</v>
      </c>
      <c r="V62" s="448">
        <f>'D-12-1'!V62+'D-12-2'!V62</f>
        <v>0</v>
      </c>
      <c r="W62" s="448">
        <f>'D-12-1'!W62+'D-12-2'!W62</f>
        <v>0</v>
      </c>
      <c r="X62" s="315" t="s">
        <v>446</v>
      </c>
      <c r="Y62" s="1583"/>
    </row>
    <row r="63" spans="1:25" s="370" customFormat="1" ht="13.5" thickBot="1" x14ac:dyDescent="0.25">
      <c r="A63" s="1590" t="s">
        <v>504</v>
      </c>
      <c r="B63" s="1591" t="s">
        <v>505</v>
      </c>
      <c r="C63" s="967" t="s">
        <v>801</v>
      </c>
      <c r="D63" s="971">
        <f t="shared" si="0"/>
        <v>75</v>
      </c>
      <c r="E63" s="449">
        <f>'D-12-1'!E63+'D-12-2'!E63</f>
        <v>0</v>
      </c>
      <c r="F63" s="449">
        <f>'D-12-1'!F63+'D-12-2'!F63</f>
        <v>9</v>
      </c>
      <c r="G63" s="450">
        <f>'D-12-1'!G63+'D-12-2'!G63</f>
        <v>5</v>
      </c>
      <c r="H63" s="450">
        <f>'D-12-1'!H63+'D-12-2'!H63</f>
        <v>9</v>
      </c>
      <c r="I63" s="450">
        <f>'D-12-1'!I63+'D-12-2'!I63</f>
        <v>5</v>
      </c>
      <c r="J63" s="450">
        <f>'D-12-1'!J63+'D-12-2'!J63</f>
        <v>18</v>
      </c>
      <c r="K63" s="450">
        <f>'D-12-1'!K63+'D-12-2'!K63</f>
        <v>9</v>
      </c>
      <c r="L63" s="450">
        <f>'D-12-1'!L63+'D-12-2'!L63</f>
        <v>7</v>
      </c>
      <c r="M63" s="450">
        <f>'D-12-1'!M63+'D-12-2'!M63</f>
        <v>4</v>
      </c>
      <c r="N63" s="450">
        <f>'D-12-1'!N63+'D-12-2'!N63</f>
        <v>4</v>
      </c>
      <c r="O63" s="450">
        <f>'D-12-1'!O63+'D-12-2'!O63</f>
        <v>1</v>
      </c>
      <c r="P63" s="450">
        <f>'D-12-1'!P63+'D-12-2'!P63</f>
        <v>2</v>
      </c>
      <c r="Q63" s="450">
        <f>'D-12-1'!Q63+'D-12-2'!Q63</f>
        <v>2</v>
      </c>
      <c r="R63" s="450">
        <f>'D-12-1'!R63+'D-12-2'!R63</f>
        <v>0</v>
      </c>
      <c r="S63" s="450">
        <f>'D-12-1'!S63+'D-12-2'!S63</f>
        <v>0</v>
      </c>
      <c r="T63" s="450">
        <f>'D-12-1'!T63+'D-12-2'!T63</f>
        <v>0</v>
      </c>
      <c r="U63" s="450">
        <f>'D-12-1'!U63+'D-12-2'!U63</f>
        <v>0</v>
      </c>
      <c r="V63" s="450">
        <f>'D-12-1'!V63+'D-12-2'!V63</f>
        <v>0</v>
      </c>
      <c r="W63" s="450">
        <f>'D-12-1'!W63+'D-12-2'!W63</f>
        <v>0</v>
      </c>
      <c r="X63" s="316" t="s">
        <v>184</v>
      </c>
      <c r="Y63" s="1586" t="s">
        <v>604</v>
      </c>
    </row>
    <row r="64" spans="1:25" s="370" customFormat="1" ht="13.5" customHeight="1" thickBot="1" x14ac:dyDescent="0.25">
      <c r="A64" s="1590"/>
      <c r="B64" s="1591"/>
      <c r="C64" s="967" t="s">
        <v>802</v>
      </c>
      <c r="D64" s="971">
        <f t="shared" si="0"/>
        <v>43</v>
      </c>
      <c r="E64" s="449">
        <f>'D-12-1'!E64+'D-12-2'!E64</f>
        <v>0</v>
      </c>
      <c r="F64" s="449">
        <f>'D-12-1'!F64+'D-12-2'!F64</f>
        <v>9</v>
      </c>
      <c r="G64" s="450">
        <f>'D-12-1'!G64+'D-12-2'!G64</f>
        <v>4</v>
      </c>
      <c r="H64" s="450">
        <f>'D-12-1'!H64+'D-12-2'!H64</f>
        <v>10</v>
      </c>
      <c r="I64" s="450">
        <f>'D-12-1'!I64+'D-12-2'!I64</f>
        <v>6</v>
      </c>
      <c r="J64" s="450">
        <f>'D-12-1'!J64+'D-12-2'!J64</f>
        <v>6</v>
      </c>
      <c r="K64" s="450">
        <f>'D-12-1'!K64+'D-12-2'!K64</f>
        <v>2</v>
      </c>
      <c r="L64" s="450">
        <f>'D-12-1'!L64+'D-12-2'!L64</f>
        <v>1</v>
      </c>
      <c r="M64" s="450">
        <f>'D-12-1'!M64+'D-12-2'!M64</f>
        <v>2</v>
      </c>
      <c r="N64" s="450">
        <f>'D-12-1'!N64+'D-12-2'!N64</f>
        <v>1</v>
      </c>
      <c r="O64" s="450">
        <f>'D-12-1'!O64+'D-12-2'!O64</f>
        <v>0</v>
      </c>
      <c r="P64" s="450">
        <f>'D-12-1'!P64+'D-12-2'!P64</f>
        <v>1</v>
      </c>
      <c r="Q64" s="450">
        <f>'D-12-1'!Q64+'D-12-2'!Q64</f>
        <v>1</v>
      </c>
      <c r="R64" s="450">
        <f>'D-12-1'!R64+'D-12-2'!R64</f>
        <v>0</v>
      </c>
      <c r="S64" s="450">
        <f>'D-12-1'!S64+'D-12-2'!S64</f>
        <v>0</v>
      </c>
      <c r="T64" s="450">
        <f>'D-12-1'!T64+'D-12-2'!T64</f>
        <v>0</v>
      </c>
      <c r="U64" s="450">
        <f>'D-12-1'!U64+'D-12-2'!U64</f>
        <v>0</v>
      </c>
      <c r="V64" s="450">
        <f>'D-12-1'!V64+'D-12-2'!V64</f>
        <v>0</v>
      </c>
      <c r="W64" s="450">
        <f>'D-12-1'!W64+'D-12-2'!W64</f>
        <v>0</v>
      </c>
      <c r="X64" s="316" t="s">
        <v>446</v>
      </c>
      <c r="Y64" s="1586"/>
    </row>
    <row r="65" spans="1:25" s="371" customFormat="1" ht="13.5" thickBot="1" x14ac:dyDescent="0.25">
      <c r="A65" s="1592" t="s">
        <v>693</v>
      </c>
      <c r="B65" s="1593" t="s">
        <v>506</v>
      </c>
      <c r="C65" s="965" t="s">
        <v>801</v>
      </c>
      <c r="D65" s="446">
        <f t="shared" si="0"/>
        <v>3</v>
      </c>
      <c r="E65" s="447">
        <f>'D-12-1'!E65+'D-12-2'!E65</f>
        <v>0</v>
      </c>
      <c r="F65" s="447">
        <f>'D-12-1'!F65+'D-12-2'!F65</f>
        <v>0</v>
      </c>
      <c r="G65" s="448">
        <f>'D-12-1'!G65+'D-12-2'!G65</f>
        <v>1</v>
      </c>
      <c r="H65" s="448">
        <f>'D-12-1'!H65+'D-12-2'!H65</f>
        <v>0</v>
      </c>
      <c r="I65" s="448">
        <f>'D-12-1'!I65+'D-12-2'!I65</f>
        <v>0</v>
      </c>
      <c r="J65" s="448">
        <f>'D-12-1'!J65+'D-12-2'!J65</f>
        <v>0</v>
      </c>
      <c r="K65" s="448">
        <f>'D-12-1'!K65+'D-12-2'!K65</f>
        <v>0</v>
      </c>
      <c r="L65" s="448">
        <f>'D-12-1'!L65+'D-12-2'!L65</f>
        <v>0</v>
      </c>
      <c r="M65" s="448">
        <f>'D-12-1'!M65+'D-12-2'!M65</f>
        <v>0</v>
      </c>
      <c r="N65" s="448">
        <f>'D-12-1'!N65+'D-12-2'!N65</f>
        <v>0</v>
      </c>
      <c r="O65" s="448">
        <f>'D-12-1'!O65+'D-12-2'!O65</f>
        <v>0</v>
      </c>
      <c r="P65" s="448">
        <f>'D-12-1'!P65+'D-12-2'!P65</f>
        <v>0</v>
      </c>
      <c r="Q65" s="448">
        <f>'D-12-1'!Q65+'D-12-2'!Q65</f>
        <v>1</v>
      </c>
      <c r="R65" s="448">
        <f>'D-12-1'!R65+'D-12-2'!R65</f>
        <v>0</v>
      </c>
      <c r="S65" s="448">
        <f>'D-12-1'!S65+'D-12-2'!S65</f>
        <v>1</v>
      </c>
      <c r="T65" s="448">
        <f>'D-12-1'!T65+'D-12-2'!T65</f>
        <v>0</v>
      </c>
      <c r="U65" s="448">
        <f>'D-12-1'!U65+'D-12-2'!U65</f>
        <v>0</v>
      </c>
      <c r="V65" s="448">
        <f>'D-12-1'!V65+'D-12-2'!V65</f>
        <v>0</v>
      </c>
      <c r="W65" s="448">
        <f>'D-12-1'!W65+'D-12-2'!W65</f>
        <v>0</v>
      </c>
      <c r="X65" s="315" t="s">
        <v>184</v>
      </c>
      <c r="Y65" s="1583" t="s">
        <v>626</v>
      </c>
    </row>
    <row r="66" spans="1:25" s="371" customFormat="1" ht="13.5" customHeight="1" thickBot="1" x14ac:dyDescent="0.25">
      <c r="A66" s="1592"/>
      <c r="B66" s="1593"/>
      <c r="C66" s="965" t="s">
        <v>802</v>
      </c>
      <c r="D66" s="446">
        <f t="shared" si="0"/>
        <v>0</v>
      </c>
      <c r="E66" s="447">
        <f>'D-12-1'!E66+'D-12-2'!E66</f>
        <v>0</v>
      </c>
      <c r="F66" s="447">
        <f>'D-12-1'!F66+'D-12-2'!F66</f>
        <v>0</v>
      </c>
      <c r="G66" s="448">
        <f>'D-12-1'!G66+'D-12-2'!G66</f>
        <v>0</v>
      </c>
      <c r="H66" s="448">
        <f>'D-12-1'!H66+'D-12-2'!H66</f>
        <v>0</v>
      </c>
      <c r="I66" s="448">
        <f>'D-12-1'!I66+'D-12-2'!I66</f>
        <v>0</v>
      </c>
      <c r="J66" s="448">
        <f>'D-12-1'!J66+'D-12-2'!J66</f>
        <v>0</v>
      </c>
      <c r="K66" s="448">
        <f>'D-12-1'!K66+'D-12-2'!K66</f>
        <v>0</v>
      </c>
      <c r="L66" s="448">
        <f>'D-12-1'!L66+'D-12-2'!L66</f>
        <v>0</v>
      </c>
      <c r="M66" s="448">
        <f>'D-12-1'!M66+'D-12-2'!M66</f>
        <v>0</v>
      </c>
      <c r="N66" s="448">
        <f>'D-12-1'!N66+'D-12-2'!N66</f>
        <v>0</v>
      </c>
      <c r="O66" s="448">
        <f>'D-12-1'!O66+'D-12-2'!O66</f>
        <v>0</v>
      </c>
      <c r="P66" s="448">
        <f>'D-12-1'!P66+'D-12-2'!P66</f>
        <v>0</v>
      </c>
      <c r="Q66" s="448">
        <f>'D-12-1'!Q66+'D-12-2'!Q66</f>
        <v>0</v>
      </c>
      <c r="R66" s="448">
        <f>'D-12-1'!R66+'D-12-2'!R66</f>
        <v>0</v>
      </c>
      <c r="S66" s="448">
        <f>'D-12-1'!S66+'D-12-2'!S66</f>
        <v>0</v>
      </c>
      <c r="T66" s="448">
        <f>'D-12-1'!T66+'D-12-2'!T66</f>
        <v>0</v>
      </c>
      <c r="U66" s="448">
        <f>'D-12-1'!U66+'D-12-2'!U66</f>
        <v>0</v>
      </c>
      <c r="V66" s="448">
        <f>'D-12-1'!V66+'D-12-2'!V66</f>
        <v>0</v>
      </c>
      <c r="W66" s="448">
        <f>'D-12-1'!W66+'D-12-2'!W66</f>
        <v>0</v>
      </c>
      <c r="X66" s="315" t="s">
        <v>446</v>
      </c>
      <c r="Y66" s="1583"/>
    </row>
    <row r="67" spans="1:25" s="370" customFormat="1" ht="13.5" customHeight="1" thickBot="1" x14ac:dyDescent="0.25">
      <c r="A67" s="1590" t="s">
        <v>694</v>
      </c>
      <c r="B67" s="1591" t="s">
        <v>672</v>
      </c>
      <c r="C67" s="967" t="s">
        <v>801</v>
      </c>
      <c r="D67" s="971">
        <f t="shared" si="0"/>
        <v>4</v>
      </c>
      <c r="E67" s="449">
        <f>'D-12-1'!E67+'D-12-2'!E67</f>
        <v>0</v>
      </c>
      <c r="F67" s="449">
        <f>'D-12-1'!F67+'D-12-2'!F67</f>
        <v>0</v>
      </c>
      <c r="G67" s="450">
        <f>'D-12-1'!G67+'D-12-2'!G67</f>
        <v>0</v>
      </c>
      <c r="H67" s="450">
        <f>'D-12-1'!H67+'D-12-2'!H67</f>
        <v>0</v>
      </c>
      <c r="I67" s="450">
        <f>'D-12-1'!I67+'D-12-2'!I67</f>
        <v>0</v>
      </c>
      <c r="J67" s="450">
        <f>'D-12-1'!J67+'D-12-2'!J67</f>
        <v>0</v>
      </c>
      <c r="K67" s="450">
        <f>'D-12-1'!K67+'D-12-2'!K67</f>
        <v>0</v>
      </c>
      <c r="L67" s="450">
        <f>'D-12-1'!L67+'D-12-2'!L67</f>
        <v>1</v>
      </c>
      <c r="M67" s="450">
        <f>'D-12-1'!M67+'D-12-2'!M67</f>
        <v>2</v>
      </c>
      <c r="N67" s="450">
        <f>'D-12-1'!N67+'D-12-2'!N67</f>
        <v>1</v>
      </c>
      <c r="O67" s="450">
        <f>'D-12-1'!O67+'D-12-2'!O67</f>
        <v>0</v>
      </c>
      <c r="P67" s="450">
        <f>'D-12-1'!P67+'D-12-2'!P67</f>
        <v>0</v>
      </c>
      <c r="Q67" s="450">
        <f>'D-12-1'!Q67+'D-12-2'!Q67</f>
        <v>0</v>
      </c>
      <c r="R67" s="450">
        <f>'D-12-1'!R67+'D-12-2'!R67</f>
        <v>0</v>
      </c>
      <c r="S67" s="450">
        <f>'D-12-1'!S67+'D-12-2'!S67</f>
        <v>0</v>
      </c>
      <c r="T67" s="450">
        <f>'D-12-1'!T67+'D-12-2'!T67</f>
        <v>0</v>
      </c>
      <c r="U67" s="450">
        <f>'D-12-1'!U67+'D-12-2'!U67</f>
        <v>0</v>
      </c>
      <c r="V67" s="450">
        <f>'D-12-1'!V67+'D-12-2'!V67</f>
        <v>0</v>
      </c>
      <c r="W67" s="450">
        <f>'D-12-1'!W67+'D-12-2'!W67</f>
        <v>0</v>
      </c>
      <c r="X67" s="316" t="s">
        <v>184</v>
      </c>
      <c r="Y67" s="1586" t="s">
        <v>671</v>
      </c>
    </row>
    <row r="68" spans="1:25" s="370" customFormat="1" ht="13.5" customHeight="1" thickBot="1" x14ac:dyDescent="0.25">
      <c r="A68" s="1590"/>
      <c r="B68" s="1591"/>
      <c r="C68" s="967" t="s">
        <v>802</v>
      </c>
      <c r="D68" s="971">
        <f t="shared" si="0"/>
        <v>3</v>
      </c>
      <c r="E68" s="449">
        <f>'D-12-1'!E68+'D-12-2'!E68</f>
        <v>0</v>
      </c>
      <c r="F68" s="449">
        <f>'D-12-1'!F68+'D-12-2'!F68</f>
        <v>0</v>
      </c>
      <c r="G68" s="450">
        <f>'D-12-1'!G68+'D-12-2'!G68</f>
        <v>0</v>
      </c>
      <c r="H68" s="450">
        <f>'D-12-1'!H68+'D-12-2'!H68</f>
        <v>0</v>
      </c>
      <c r="I68" s="450">
        <f>'D-12-1'!I68+'D-12-2'!I68</f>
        <v>1</v>
      </c>
      <c r="J68" s="450">
        <f>'D-12-1'!J68+'D-12-2'!J68</f>
        <v>0</v>
      </c>
      <c r="K68" s="450">
        <f>'D-12-1'!K68+'D-12-2'!K68</f>
        <v>0</v>
      </c>
      <c r="L68" s="450">
        <f>'D-12-1'!L68+'D-12-2'!L68</f>
        <v>1</v>
      </c>
      <c r="M68" s="450">
        <f>'D-12-1'!M68+'D-12-2'!M68</f>
        <v>0</v>
      </c>
      <c r="N68" s="450">
        <f>'D-12-1'!N68+'D-12-2'!N68</f>
        <v>0</v>
      </c>
      <c r="O68" s="450">
        <f>'D-12-1'!O68+'D-12-2'!O68</f>
        <v>0</v>
      </c>
      <c r="P68" s="450">
        <f>'D-12-1'!P68+'D-12-2'!P68</f>
        <v>1</v>
      </c>
      <c r="Q68" s="450">
        <f>'D-12-1'!Q68+'D-12-2'!Q68</f>
        <v>0</v>
      </c>
      <c r="R68" s="450">
        <f>'D-12-1'!R68+'D-12-2'!R68</f>
        <v>0</v>
      </c>
      <c r="S68" s="450">
        <f>'D-12-1'!S68+'D-12-2'!S68</f>
        <v>0</v>
      </c>
      <c r="T68" s="450">
        <f>'D-12-1'!T68+'D-12-2'!T68</f>
        <v>0</v>
      </c>
      <c r="U68" s="450">
        <f>'D-12-1'!U68+'D-12-2'!U68</f>
        <v>0</v>
      </c>
      <c r="V68" s="450">
        <f>'D-12-1'!V68+'D-12-2'!V68</f>
        <v>0</v>
      </c>
      <c r="W68" s="450">
        <f>'D-12-1'!W68+'D-12-2'!W68</f>
        <v>0</v>
      </c>
      <c r="X68" s="316" t="s">
        <v>446</v>
      </c>
      <c r="Y68" s="1586"/>
    </row>
    <row r="69" spans="1:25" s="371" customFormat="1" ht="13.5" thickBot="1" x14ac:dyDescent="0.25">
      <c r="A69" s="1592" t="s">
        <v>507</v>
      </c>
      <c r="B69" s="1593" t="s">
        <v>508</v>
      </c>
      <c r="C69" s="965" t="s">
        <v>801</v>
      </c>
      <c r="D69" s="446">
        <f t="shared" si="0"/>
        <v>45</v>
      </c>
      <c r="E69" s="447">
        <f>'D-12-1'!E69+'D-12-2'!E69</f>
        <v>0</v>
      </c>
      <c r="F69" s="447">
        <f>'D-12-1'!F69+'D-12-2'!F69</f>
        <v>5</v>
      </c>
      <c r="G69" s="448">
        <f>'D-12-1'!G69+'D-12-2'!G69</f>
        <v>2</v>
      </c>
      <c r="H69" s="448">
        <f>'D-12-1'!H69+'D-12-2'!H69</f>
        <v>5</v>
      </c>
      <c r="I69" s="448">
        <f>'D-12-1'!I69+'D-12-2'!I69</f>
        <v>5</v>
      </c>
      <c r="J69" s="448">
        <f>'D-12-1'!J69+'D-12-2'!J69</f>
        <v>4</v>
      </c>
      <c r="K69" s="448">
        <f>'D-12-1'!K69+'D-12-2'!K69</f>
        <v>5</v>
      </c>
      <c r="L69" s="448">
        <f>'D-12-1'!L69+'D-12-2'!L69</f>
        <v>6</v>
      </c>
      <c r="M69" s="448">
        <f>'D-12-1'!M69+'D-12-2'!M69</f>
        <v>3</v>
      </c>
      <c r="N69" s="448">
        <f>'D-12-1'!N69+'D-12-2'!N69</f>
        <v>2</v>
      </c>
      <c r="O69" s="448">
        <f>'D-12-1'!O69+'D-12-2'!O69</f>
        <v>4</v>
      </c>
      <c r="P69" s="448">
        <f>'D-12-1'!P69+'D-12-2'!P69</f>
        <v>2</v>
      </c>
      <c r="Q69" s="448">
        <f>'D-12-1'!Q69+'D-12-2'!Q69</f>
        <v>0</v>
      </c>
      <c r="R69" s="448">
        <f>'D-12-1'!R69+'D-12-2'!R69</f>
        <v>1</v>
      </c>
      <c r="S69" s="448">
        <f>'D-12-1'!S69+'D-12-2'!S69</f>
        <v>1</v>
      </c>
      <c r="T69" s="448">
        <f>'D-12-1'!T69+'D-12-2'!T69</f>
        <v>0</v>
      </c>
      <c r="U69" s="448">
        <f>'D-12-1'!U69+'D-12-2'!U69</f>
        <v>0</v>
      </c>
      <c r="V69" s="448">
        <f>'D-12-1'!V69+'D-12-2'!V69</f>
        <v>0</v>
      </c>
      <c r="W69" s="448">
        <f>'D-12-1'!W69+'D-12-2'!W69</f>
        <v>0</v>
      </c>
      <c r="X69" s="315" t="s">
        <v>184</v>
      </c>
      <c r="Y69" s="1583" t="s">
        <v>606</v>
      </c>
    </row>
    <row r="70" spans="1:25" s="371" customFormat="1" ht="13.5" customHeight="1" thickBot="1" x14ac:dyDescent="0.25">
      <c r="A70" s="1592"/>
      <c r="B70" s="1593"/>
      <c r="C70" s="965" t="s">
        <v>802</v>
      </c>
      <c r="D70" s="446">
        <f t="shared" si="0"/>
        <v>37</v>
      </c>
      <c r="E70" s="447">
        <f>'D-12-1'!E70+'D-12-2'!E70</f>
        <v>0</v>
      </c>
      <c r="F70" s="447">
        <f>'D-12-1'!F70+'D-12-2'!F70</f>
        <v>3</v>
      </c>
      <c r="G70" s="448">
        <f>'D-12-1'!G70+'D-12-2'!G70</f>
        <v>2</v>
      </c>
      <c r="H70" s="448">
        <f>'D-12-1'!H70+'D-12-2'!H70</f>
        <v>5</v>
      </c>
      <c r="I70" s="448">
        <f>'D-12-1'!I70+'D-12-2'!I70</f>
        <v>7</v>
      </c>
      <c r="J70" s="448">
        <f>'D-12-1'!J70+'D-12-2'!J70</f>
        <v>7</v>
      </c>
      <c r="K70" s="448">
        <f>'D-12-1'!K70+'D-12-2'!K70</f>
        <v>5</v>
      </c>
      <c r="L70" s="448">
        <f>'D-12-1'!L70+'D-12-2'!L70</f>
        <v>4</v>
      </c>
      <c r="M70" s="448">
        <f>'D-12-1'!M70+'D-12-2'!M70</f>
        <v>1</v>
      </c>
      <c r="N70" s="448">
        <f>'D-12-1'!N70+'D-12-2'!N70</f>
        <v>1</v>
      </c>
      <c r="O70" s="448">
        <f>'D-12-1'!O70+'D-12-2'!O70</f>
        <v>1</v>
      </c>
      <c r="P70" s="448">
        <f>'D-12-1'!P70+'D-12-2'!P70</f>
        <v>0</v>
      </c>
      <c r="Q70" s="448">
        <f>'D-12-1'!Q70+'D-12-2'!Q70</f>
        <v>1</v>
      </c>
      <c r="R70" s="448">
        <f>'D-12-1'!R70+'D-12-2'!R70</f>
        <v>0</v>
      </c>
      <c r="S70" s="448">
        <f>'D-12-1'!S70+'D-12-2'!S70</f>
        <v>0</v>
      </c>
      <c r="T70" s="448">
        <f>'D-12-1'!T70+'D-12-2'!T70</f>
        <v>0</v>
      </c>
      <c r="U70" s="448">
        <f>'D-12-1'!U70+'D-12-2'!U70</f>
        <v>0</v>
      </c>
      <c r="V70" s="448">
        <f>'D-12-1'!V70+'D-12-2'!V70</f>
        <v>0</v>
      </c>
      <c r="W70" s="448">
        <f>'D-12-1'!W70+'D-12-2'!W70</f>
        <v>0</v>
      </c>
      <c r="X70" s="315" t="s">
        <v>446</v>
      </c>
      <c r="Y70" s="1583"/>
    </row>
    <row r="71" spans="1:25" s="370" customFormat="1" ht="13.5" thickBot="1" x14ac:dyDescent="0.25">
      <c r="A71" s="1590" t="s">
        <v>509</v>
      </c>
      <c r="B71" s="1591" t="s">
        <v>510</v>
      </c>
      <c r="C71" s="967" t="s">
        <v>801</v>
      </c>
      <c r="D71" s="971">
        <f t="shared" si="0"/>
        <v>205</v>
      </c>
      <c r="E71" s="449">
        <f>'D-12-1'!E71+'D-12-2'!E71</f>
        <v>0</v>
      </c>
      <c r="F71" s="449">
        <f>'D-12-1'!F71+'D-12-2'!F71</f>
        <v>4</v>
      </c>
      <c r="G71" s="450">
        <f>'D-12-1'!G71+'D-12-2'!G71</f>
        <v>5</v>
      </c>
      <c r="H71" s="450">
        <f>'D-12-1'!H71+'D-12-2'!H71</f>
        <v>9</v>
      </c>
      <c r="I71" s="450">
        <f>'D-12-1'!I71+'D-12-2'!I71</f>
        <v>9</v>
      </c>
      <c r="J71" s="450">
        <f>'D-12-1'!J71+'D-12-2'!J71</f>
        <v>15</v>
      </c>
      <c r="K71" s="450">
        <f>'D-12-1'!K71+'D-12-2'!K71</f>
        <v>27</v>
      </c>
      <c r="L71" s="450">
        <f>'D-12-1'!L71+'D-12-2'!L71</f>
        <v>33</v>
      </c>
      <c r="M71" s="450">
        <f>'D-12-1'!M71+'D-12-2'!M71</f>
        <v>27</v>
      </c>
      <c r="N71" s="450">
        <f>'D-12-1'!N71+'D-12-2'!N71</f>
        <v>22</v>
      </c>
      <c r="O71" s="450">
        <f>'D-12-1'!O71+'D-12-2'!O71</f>
        <v>24</v>
      </c>
      <c r="P71" s="450">
        <f>'D-12-1'!P71+'D-12-2'!P71</f>
        <v>14</v>
      </c>
      <c r="Q71" s="450">
        <f>'D-12-1'!Q71+'D-12-2'!Q71</f>
        <v>12</v>
      </c>
      <c r="R71" s="450">
        <f>'D-12-1'!R71+'D-12-2'!R71</f>
        <v>2</v>
      </c>
      <c r="S71" s="450">
        <f>'D-12-1'!S71+'D-12-2'!S71</f>
        <v>2</v>
      </c>
      <c r="T71" s="450">
        <f>'D-12-1'!T71+'D-12-2'!T71</f>
        <v>0</v>
      </c>
      <c r="U71" s="450">
        <f>'D-12-1'!U71+'D-12-2'!U71</f>
        <v>0</v>
      </c>
      <c r="V71" s="450">
        <f>'D-12-1'!V71+'D-12-2'!V71</f>
        <v>0</v>
      </c>
      <c r="W71" s="450">
        <f>'D-12-1'!W71+'D-12-2'!W71</f>
        <v>0</v>
      </c>
      <c r="X71" s="316" t="s">
        <v>184</v>
      </c>
      <c r="Y71" s="1586" t="s">
        <v>607</v>
      </c>
    </row>
    <row r="72" spans="1:25" s="370" customFormat="1" ht="13.5" customHeight="1" thickBot="1" x14ac:dyDescent="0.25">
      <c r="A72" s="1590"/>
      <c r="B72" s="1591"/>
      <c r="C72" s="967" t="s">
        <v>802</v>
      </c>
      <c r="D72" s="971">
        <f t="shared" ref="D72:D118" si="1">SUM(E72:W72)</f>
        <v>34</v>
      </c>
      <c r="E72" s="449">
        <f>'D-12-1'!E72+'D-12-2'!E72</f>
        <v>0</v>
      </c>
      <c r="F72" s="449">
        <f>'D-12-1'!F72+'D-12-2'!F72</f>
        <v>5</v>
      </c>
      <c r="G72" s="450">
        <f>'D-12-1'!G72+'D-12-2'!G72</f>
        <v>4</v>
      </c>
      <c r="H72" s="450">
        <f>'D-12-1'!H72+'D-12-2'!H72</f>
        <v>4</v>
      </c>
      <c r="I72" s="450">
        <f>'D-12-1'!I72+'D-12-2'!I72</f>
        <v>3</v>
      </c>
      <c r="J72" s="450">
        <f>'D-12-1'!J72+'D-12-2'!J72</f>
        <v>5</v>
      </c>
      <c r="K72" s="450">
        <f>'D-12-1'!K72+'D-12-2'!K72</f>
        <v>3</v>
      </c>
      <c r="L72" s="450">
        <f>'D-12-1'!L72+'D-12-2'!L72</f>
        <v>4</v>
      </c>
      <c r="M72" s="450">
        <f>'D-12-1'!M72+'D-12-2'!M72</f>
        <v>1</v>
      </c>
      <c r="N72" s="450">
        <f>'D-12-1'!N72+'D-12-2'!N72</f>
        <v>0</v>
      </c>
      <c r="O72" s="450">
        <f>'D-12-1'!O72+'D-12-2'!O72</f>
        <v>2</v>
      </c>
      <c r="P72" s="450">
        <f>'D-12-1'!P72+'D-12-2'!P72</f>
        <v>0</v>
      </c>
      <c r="Q72" s="450">
        <f>'D-12-1'!Q72+'D-12-2'!Q72</f>
        <v>2</v>
      </c>
      <c r="R72" s="450">
        <f>'D-12-1'!R72+'D-12-2'!R72</f>
        <v>0</v>
      </c>
      <c r="S72" s="450">
        <f>'D-12-1'!S72+'D-12-2'!S72</f>
        <v>0</v>
      </c>
      <c r="T72" s="450">
        <f>'D-12-1'!T72+'D-12-2'!T72</f>
        <v>1</v>
      </c>
      <c r="U72" s="450">
        <f>'D-12-1'!U72+'D-12-2'!U72</f>
        <v>0</v>
      </c>
      <c r="V72" s="450">
        <f>'D-12-1'!V72+'D-12-2'!V72</f>
        <v>0</v>
      </c>
      <c r="W72" s="450">
        <f>'D-12-1'!W72+'D-12-2'!W72</f>
        <v>0</v>
      </c>
      <c r="X72" s="316" t="s">
        <v>446</v>
      </c>
      <c r="Y72" s="1586"/>
    </row>
    <row r="73" spans="1:25" s="370" customFormat="1" ht="13.5" thickBot="1" x14ac:dyDescent="0.25">
      <c r="A73" s="1592" t="s">
        <v>511</v>
      </c>
      <c r="B73" s="1593" t="s">
        <v>512</v>
      </c>
      <c r="C73" s="965" t="s">
        <v>801</v>
      </c>
      <c r="D73" s="446">
        <f t="shared" si="1"/>
        <v>242</v>
      </c>
      <c r="E73" s="447">
        <f>'D-12-1'!E73+'D-12-2'!E73</f>
        <v>0</v>
      </c>
      <c r="F73" s="447">
        <f>'D-12-1'!F73+'D-12-2'!F73</f>
        <v>19</v>
      </c>
      <c r="G73" s="448">
        <f>'D-12-1'!G73+'D-12-2'!G73</f>
        <v>8</v>
      </c>
      <c r="H73" s="448">
        <f>'D-12-1'!H73+'D-12-2'!H73</f>
        <v>6</v>
      </c>
      <c r="I73" s="448">
        <f>'D-12-1'!I73+'D-12-2'!I73</f>
        <v>13</v>
      </c>
      <c r="J73" s="448">
        <f>'D-12-1'!J73+'D-12-2'!J73</f>
        <v>14</v>
      </c>
      <c r="K73" s="448">
        <f>'D-12-1'!K73+'D-12-2'!K73</f>
        <v>19</v>
      </c>
      <c r="L73" s="448">
        <f>'D-12-1'!L73+'D-12-2'!L73</f>
        <v>26</v>
      </c>
      <c r="M73" s="448">
        <f>'D-12-1'!M73+'D-12-2'!M73</f>
        <v>25</v>
      </c>
      <c r="N73" s="448">
        <f>'D-12-1'!N73+'D-12-2'!N73</f>
        <v>33</v>
      </c>
      <c r="O73" s="448">
        <f>'D-12-1'!O73+'D-12-2'!O73</f>
        <v>27</v>
      </c>
      <c r="P73" s="448">
        <f>'D-12-1'!P73+'D-12-2'!P73</f>
        <v>15</v>
      </c>
      <c r="Q73" s="448">
        <f>'D-12-1'!Q73+'D-12-2'!Q73</f>
        <v>18</v>
      </c>
      <c r="R73" s="448">
        <f>'D-12-1'!R73+'D-12-2'!R73</f>
        <v>14</v>
      </c>
      <c r="S73" s="448">
        <f>'D-12-1'!S73+'D-12-2'!S73</f>
        <v>3</v>
      </c>
      <c r="T73" s="448">
        <f>'D-12-1'!T73+'D-12-2'!T73</f>
        <v>2</v>
      </c>
      <c r="U73" s="448">
        <f>'D-12-1'!U73+'D-12-2'!U73</f>
        <v>0</v>
      </c>
      <c r="V73" s="448">
        <f>'D-12-1'!V73+'D-12-2'!V73</f>
        <v>0</v>
      </c>
      <c r="W73" s="448">
        <f>'D-12-1'!W73+'D-12-2'!W73</f>
        <v>0</v>
      </c>
      <c r="X73" s="315" t="s">
        <v>184</v>
      </c>
      <c r="Y73" s="1583" t="s">
        <v>608</v>
      </c>
    </row>
    <row r="74" spans="1:25" s="370" customFormat="1" ht="13.5" customHeight="1" thickBot="1" x14ac:dyDescent="0.25">
      <c r="A74" s="1592"/>
      <c r="B74" s="1593"/>
      <c r="C74" s="965" t="s">
        <v>802</v>
      </c>
      <c r="D74" s="446">
        <f t="shared" si="1"/>
        <v>59</v>
      </c>
      <c r="E74" s="447">
        <f>'D-12-1'!E74+'D-12-2'!E74</f>
        <v>0</v>
      </c>
      <c r="F74" s="447">
        <f>'D-12-1'!F74+'D-12-2'!F74</f>
        <v>10</v>
      </c>
      <c r="G74" s="448">
        <f>'D-12-1'!G74+'D-12-2'!G74</f>
        <v>9</v>
      </c>
      <c r="H74" s="448">
        <f>'D-12-1'!H74+'D-12-2'!H74</f>
        <v>11</v>
      </c>
      <c r="I74" s="448">
        <f>'D-12-1'!I74+'D-12-2'!I74</f>
        <v>8</v>
      </c>
      <c r="J74" s="448">
        <f>'D-12-1'!J74+'D-12-2'!J74</f>
        <v>4</v>
      </c>
      <c r="K74" s="448">
        <f>'D-12-1'!K74+'D-12-2'!K74</f>
        <v>4</v>
      </c>
      <c r="L74" s="448">
        <f>'D-12-1'!L74+'D-12-2'!L74</f>
        <v>0</v>
      </c>
      <c r="M74" s="448">
        <f>'D-12-1'!M74+'D-12-2'!M74</f>
        <v>4</v>
      </c>
      <c r="N74" s="448">
        <f>'D-12-1'!N74+'D-12-2'!N74</f>
        <v>0</v>
      </c>
      <c r="O74" s="448">
        <f>'D-12-1'!O74+'D-12-2'!O74</f>
        <v>4</v>
      </c>
      <c r="P74" s="448">
        <f>'D-12-1'!P74+'D-12-2'!P74</f>
        <v>1</v>
      </c>
      <c r="Q74" s="448">
        <f>'D-12-1'!Q74+'D-12-2'!Q74</f>
        <v>1</v>
      </c>
      <c r="R74" s="448">
        <f>'D-12-1'!R74+'D-12-2'!R74</f>
        <v>0</v>
      </c>
      <c r="S74" s="448">
        <f>'D-12-1'!S74+'D-12-2'!S74</f>
        <v>1</v>
      </c>
      <c r="T74" s="448">
        <f>'D-12-1'!T74+'D-12-2'!T74</f>
        <v>0</v>
      </c>
      <c r="U74" s="448">
        <f>'D-12-1'!U74+'D-12-2'!U74</f>
        <v>1</v>
      </c>
      <c r="V74" s="448">
        <f>'D-12-1'!V74+'D-12-2'!V74</f>
        <v>0</v>
      </c>
      <c r="W74" s="448">
        <f>'D-12-1'!W74+'D-12-2'!W74</f>
        <v>1</v>
      </c>
      <c r="X74" s="315" t="s">
        <v>446</v>
      </c>
      <c r="Y74" s="1583"/>
    </row>
    <row r="75" spans="1:25" s="371" customFormat="1" ht="13.5" thickBot="1" x14ac:dyDescent="0.25">
      <c r="A75" s="1590" t="s">
        <v>513</v>
      </c>
      <c r="B75" s="1591" t="s">
        <v>514</v>
      </c>
      <c r="C75" s="967" t="s">
        <v>801</v>
      </c>
      <c r="D75" s="971">
        <f t="shared" si="1"/>
        <v>80</v>
      </c>
      <c r="E75" s="449">
        <f>'D-12-1'!E75+'D-12-2'!E75</f>
        <v>0</v>
      </c>
      <c r="F75" s="449">
        <f>'D-12-1'!F75+'D-12-2'!F75</f>
        <v>5</v>
      </c>
      <c r="G75" s="450">
        <f>'D-12-1'!G75+'D-12-2'!G75</f>
        <v>2</v>
      </c>
      <c r="H75" s="450">
        <f>'D-12-1'!H75+'D-12-2'!H75</f>
        <v>4</v>
      </c>
      <c r="I75" s="450">
        <f>'D-12-1'!I75+'D-12-2'!I75</f>
        <v>5</v>
      </c>
      <c r="J75" s="450">
        <f>'D-12-1'!J75+'D-12-2'!J75</f>
        <v>2</v>
      </c>
      <c r="K75" s="450">
        <f>'D-12-1'!K75+'D-12-2'!K75</f>
        <v>3</v>
      </c>
      <c r="L75" s="450">
        <f>'D-12-1'!L75+'D-12-2'!L75</f>
        <v>12</v>
      </c>
      <c r="M75" s="450">
        <f>'D-12-1'!M75+'D-12-2'!M75</f>
        <v>11</v>
      </c>
      <c r="N75" s="450">
        <f>'D-12-1'!N75+'D-12-2'!N75</f>
        <v>7</v>
      </c>
      <c r="O75" s="450">
        <f>'D-12-1'!O75+'D-12-2'!O75</f>
        <v>6</v>
      </c>
      <c r="P75" s="450">
        <f>'D-12-1'!P75+'D-12-2'!P75</f>
        <v>9</v>
      </c>
      <c r="Q75" s="450">
        <f>'D-12-1'!Q75+'D-12-2'!Q75</f>
        <v>10</v>
      </c>
      <c r="R75" s="450">
        <f>'D-12-1'!R75+'D-12-2'!R75</f>
        <v>2</v>
      </c>
      <c r="S75" s="450">
        <f>'D-12-1'!S75+'D-12-2'!S75</f>
        <v>2</v>
      </c>
      <c r="T75" s="450">
        <f>'D-12-1'!T75+'D-12-2'!T75</f>
        <v>0</v>
      </c>
      <c r="U75" s="450">
        <f>'D-12-1'!U75+'D-12-2'!U75</f>
        <v>0</v>
      </c>
      <c r="V75" s="450">
        <f>'D-12-1'!V75+'D-12-2'!V75</f>
        <v>0</v>
      </c>
      <c r="W75" s="450">
        <f>'D-12-1'!W75+'D-12-2'!W75</f>
        <v>0</v>
      </c>
      <c r="X75" s="316" t="s">
        <v>184</v>
      </c>
      <c r="Y75" s="1586" t="s">
        <v>609</v>
      </c>
    </row>
    <row r="76" spans="1:25" s="371" customFormat="1" ht="13.5" customHeight="1" thickBot="1" x14ac:dyDescent="0.25">
      <c r="A76" s="1590"/>
      <c r="B76" s="1591"/>
      <c r="C76" s="967" t="s">
        <v>802</v>
      </c>
      <c r="D76" s="971">
        <f t="shared" si="1"/>
        <v>38</v>
      </c>
      <c r="E76" s="449">
        <f>'D-12-1'!E76+'D-12-2'!E76</f>
        <v>0</v>
      </c>
      <c r="F76" s="449">
        <f>'D-12-1'!F76+'D-12-2'!F76</f>
        <v>3</v>
      </c>
      <c r="G76" s="450">
        <f>'D-12-1'!G76+'D-12-2'!G76</f>
        <v>4</v>
      </c>
      <c r="H76" s="450">
        <f>'D-12-1'!H76+'D-12-2'!H76</f>
        <v>9</v>
      </c>
      <c r="I76" s="450">
        <f>'D-12-1'!I76+'D-12-2'!I76</f>
        <v>3</v>
      </c>
      <c r="J76" s="450">
        <f>'D-12-1'!J76+'D-12-2'!J76</f>
        <v>3</v>
      </c>
      <c r="K76" s="450">
        <f>'D-12-1'!K76+'D-12-2'!K76</f>
        <v>4</v>
      </c>
      <c r="L76" s="450">
        <f>'D-12-1'!L76+'D-12-2'!L76</f>
        <v>2</v>
      </c>
      <c r="M76" s="450">
        <f>'D-12-1'!M76+'D-12-2'!M76</f>
        <v>4</v>
      </c>
      <c r="N76" s="450">
        <f>'D-12-1'!N76+'D-12-2'!N76</f>
        <v>1</v>
      </c>
      <c r="O76" s="450">
        <f>'D-12-1'!O76+'D-12-2'!O76</f>
        <v>2</v>
      </c>
      <c r="P76" s="450">
        <f>'D-12-1'!P76+'D-12-2'!P76</f>
        <v>0</v>
      </c>
      <c r="Q76" s="450">
        <f>'D-12-1'!Q76+'D-12-2'!Q76</f>
        <v>0</v>
      </c>
      <c r="R76" s="450">
        <f>'D-12-1'!R76+'D-12-2'!R76</f>
        <v>3</v>
      </c>
      <c r="S76" s="450">
        <f>'D-12-1'!S76+'D-12-2'!S76</f>
        <v>0</v>
      </c>
      <c r="T76" s="450">
        <f>'D-12-1'!T76+'D-12-2'!T76</f>
        <v>0</v>
      </c>
      <c r="U76" s="450">
        <f>'D-12-1'!U76+'D-12-2'!U76</f>
        <v>0</v>
      </c>
      <c r="V76" s="450">
        <f>'D-12-1'!V76+'D-12-2'!V76</f>
        <v>0</v>
      </c>
      <c r="W76" s="450">
        <f>'D-12-1'!W76+'D-12-2'!W76</f>
        <v>0</v>
      </c>
      <c r="X76" s="316" t="s">
        <v>446</v>
      </c>
      <c r="Y76" s="1586"/>
    </row>
    <row r="77" spans="1:25" s="370" customFormat="1" ht="13.5" thickBot="1" x14ac:dyDescent="0.25">
      <c r="A77" s="1592" t="s">
        <v>1070</v>
      </c>
      <c r="B77" s="1593" t="s">
        <v>1071</v>
      </c>
      <c r="C77" s="965" t="s">
        <v>801</v>
      </c>
      <c r="D77" s="446">
        <f t="shared" si="1"/>
        <v>0</v>
      </c>
      <c r="E77" s="447">
        <f>'D-12-1'!E77+'D-12-2'!E77</f>
        <v>0</v>
      </c>
      <c r="F77" s="447">
        <f>'D-12-1'!F77+'D-12-2'!F77</f>
        <v>0</v>
      </c>
      <c r="G77" s="448">
        <f>'D-12-1'!G77+'D-12-2'!G77</f>
        <v>0</v>
      </c>
      <c r="H77" s="448">
        <f>'D-12-1'!H77+'D-12-2'!H77</f>
        <v>0</v>
      </c>
      <c r="I77" s="448">
        <f>'D-12-1'!I77+'D-12-2'!I77</f>
        <v>0</v>
      </c>
      <c r="J77" s="448">
        <f>'D-12-1'!J77+'D-12-2'!J77</f>
        <v>0</v>
      </c>
      <c r="K77" s="448">
        <f>'D-12-1'!K77+'D-12-2'!K77</f>
        <v>0</v>
      </c>
      <c r="L77" s="448">
        <f>'D-12-1'!L77+'D-12-2'!L77</f>
        <v>0</v>
      </c>
      <c r="M77" s="448">
        <f>'D-12-1'!M77+'D-12-2'!M77</f>
        <v>0</v>
      </c>
      <c r="N77" s="448">
        <f>'D-12-1'!N77+'D-12-2'!N77</f>
        <v>0</v>
      </c>
      <c r="O77" s="448">
        <f>'D-12-1'!O77+'D-12-2'!O77</f>
        <v>0</v>
      </c>
      <c r="P77" s="448">
        <f>'D-12-1'!P77+'D-12-2'!P77</f>
        <v>0</v>
      </c>
      <c r="Q77" s="448">
        <f>'D-12-1'!Q77+'D-12-2'!Q77</f>
        <v>0</v>
      </c>
      <c r="R77" s="448">
        <f>'D-12-1'!R77+'D-12-2'!R77</f>
        <v>0</v>
      </c>
      <c r="S77" s="448">
        <f>'D-12-1'!S77+'D-12-2'!S77</f>
        <v>0</v>
      </c>
      <c r="T77" s="448">
        <f>'D-12-1'!T77+'D-12-2'!T77</f>
        <v>0</v>
      </c>
      <c r="U77" s="448">
        <f>'D-12-1'!U77+'D-12-2'!U77</f>
        <v>0</v>
      </c>
      <c r="V77" s="448">
        <f>'D-12-1'!V77+'D-12-2'!V77</f>
        <v>0</v>
      </c>
      <c r="W77" s="448">
        <f>'D-12-1'!W77+'D-12-2'!W77</f>
        <v>0</v>
      </c>
      <c r="X77" s="315" t="s">
        <v>184</v>
      </c>
      <c r="Y77" s="1583" t="s">
        <v>1072</v>
      </c>
    </row>
    <row r="78" spans="1:25" s="370" customFormat="1" ht="13.5" customHeight="1" thickBot="1" x14ac:dyDescent="0.25">
      <c r="A78" s="1592"/>
      <c r="B78" s="1593"/>
      <c r="C78" s="965" t="s">
        <v>802</v>
      </c>
      <c r="D78" s="446">
        <f t="shared" si="1"/>
        <v>1</v>
      </c>
      <c r="E78" s="447">
        <f>'D-12-1'!E78+'D-12-2'!E78</f>
        <v>0</v>
      </c>
      <c r="F78" s="447">
        <f>'D-12-1'!F78+'D-12-2'!F78</f>
        <v>0</v>
      </c>
      <c r="G78" s="448">
        <f>'D-12-1'!G78+'D-12-2'!G78</f>
        <v>1</v>
      </c>
      <c r="H78" s="448">
        <f>'D-12-1'!H78+'D-12-2'!H78</f>
        <v>0</v>
      </c>
      <c r="I78" s="448">
        <f>'D-12-1'!I78+'D-12-2'!I78</f>
        <v>0</v>
      </c>
      <c r="J78" s="448">
        <f>'D-12-1'!J78+'D-12-2'!J78</f>
        <v>0</v>
      </c>
      <c r="K78" s="448">
        <f>'D-12-1'!K78+'D-12-2'!K78</f>
        <v>0</v>
      </c>
      <c r="L78" s="448">
        <f>'D-12-1'!L78+'D-12-2'!L78</f>
        <v>0</v>
      </c>
      <c r="M78" s="448">
        <f>'D-12-1'!M78+'D-12-2'!M78</f>
        <v>0</v>
      </c>
      <c r="N78" s="448">
        <f>'D-12-1'!N78+'D-12-2'!N78</f>
        <v>0</v>
      </c>
      <c r="O78" s="448">
        <f>'D-12-1'!O78+'D-12-2'!O78</f>
        <v>0</v>
      </c>
      <c r="P78" s="448">
        <f>'D-12-1'!P78+'D-12-2'!P78</f>
        <v>0</v>
      </c>
      <c r="Q78" s="448">
        <f>'D-12-1'!Q78+'D-12-2'!Q78</f>
        <v>0</v>
      </c>
      <c r="R78" s="448">
        <f>'D-12-1'!R78+'D-12-2'!R78</f>
        <v>0</v>
      </c>
      <c r="S78" s="448">
        <f>'D-12-1'!S78+'D-12-2'!S78</f>
        <v>0</v>
      </c>
      <c r="T78" s="448">
        <f>'D-12-1'!T78+'D-12-2'!T78</f>
        <v>0</v>
      </c>
      <c r="U78" s="448">
        <f>'D-12-1'!U78+'D-12-2'!U78</f>
        <v>0</v>
      </c>
      <c r="V78" s="448">
        <f>'D-12-1'!V78+'D-12-2'!V78</f>
        <v>0</v>
      </c>
      <c r="W78" s="448">
        <f>'D-12-1'!W78+'D-12-2'!W78</f>
        <v>0</v>
      </c>
      <c r="X78" s="315" t="s">
        <v>446</v>
      </c>
      <c r="Y78" s="1583"/>
    </row>
    <row r="79" spans="1:25" s="371" customFormat="1" ht="13.5" customHeight="1" thickBot="1" x14ac:dyDescent="0.25">
      <c r="A79" s="1590" t="s">
        <v>515</v>
      </c>
      <c r="B79" s="1591" t="s">
        <v>637</v>
      </c>
      <c r="C79" s="967" t="s">
        <v>801</v>
      </c>
      <c r="D79" s="971">
        <f t="shared" si="1"/>
        <v>28</v>
      </c>
      <c r="E79" s="449">
        <f>'D-12-1'!E79+'D-12-2'!E79</f>
        <v>0</v>
      </c>
      <c r="F79" s="449">
        <f>'D-12-1'!F79+'D-12-2'!F79</f>
        <v>2</v>
      </c>
      <c r="G79" s="450">
        <f>'D-12-1'!G79+'D-12-2'!G79</f>
        <v>2</v>
      </c>
      <c r="H79" s="450">
        <f>'D-12-1'!H79+'D-12-2'!H79</f>
        <v>1</v>
      </c>
      <c r="I79" s="450">
        <f>'D-12-1'!I79+'D-12-2'!I79</f>
        <v>3</v>
      </c>
      <c r="J79" s="450">
        <f>'D-12-1'!J79+'D-12-2'!J79</f>
        <v>3</v>
      </c>
      <c r="K79" s="450">
        <f>'D-12-1'!K79+'D-12-2'!K79</f>
        <v>3</v>
      </c>
      <c r="L79" s="450">
        <f>'D-12-1'!L79+'D-12-2'!L79</f>
        <v>1</v>
      </c>
      <c r="M79" s="450">
        <f>'D-12-1'!M79+'D-12-2'!M79</f>
        <v>2</v>
      </c>
      <c r="N79" s="450">
        <f>'D-12-1'!N79+'D-12-2'!N79</f>
        <v>3</v>
      </c>
      <c r="O79" s="450">
        <f>'D-12-1'!O79+'D-12-2'!O79</f>
        <v>2</v>
      </c>
      <c r="P79" s="450">
        <f>'D-12-1'!P79+'D-12-2'!P79</f>
        <v>2</v>
      </c>
      <c r="Q79" s="450">
        <f>'D-12-1'!Q79+'D-12-2'!Q79</f>
        <v>2</v>
      </c>
      <c r="R79" s="450">
        <f>'D-12-1'!R79+'D-12-2'!R79</f>
        <v>0</v>
      </c>
      <c r="S79" s="450">
        <f>'D-12-1'!S79+'D-12-2'!S79</f>
        <v>2</v>
      </c>
      <c r="T79" s="450">
        <f>'D-12-1'!T79+'D-12-2'!T79</f>
        <v>0</v>
      </c>
      <c r="U79" s="450">
        <f>'D-12-1'!U79+'D-12-2'!U79</f>
        <v>0</v>
      </c>
      <c r="V79" s="450">
        <f>'D-12-1'!V79+'D-12-2'!V79</f>
        <v>0</v>
      </c>
      <c r="W79" s="450">
        <f>'D-12-1'!W79+'D-12-2'!W79</f>
        <v>0</v>
      </c>
      <c r="X79" s="316" t="s">
        <v>184</v>
      </c>
      <c r="Y79" s="1586" t="s">
        <v>610</v>
      </c>
    </row>
    <row r="80" spans="1:25" s="371" customFormat="1" ht="13.5" customHeight="1" thickBot="1" x14ac:dyDescent="0.25">
      <c r="A80" s="1590"/>
      <c r="B80" s="1591"/>
      <c r="C80" s="967" t="s">
        <v>802</v>
      </c>
      <c r="D80" s="971">
        <f t="shared" si="1"/>
        <v>13</v>
      </c>
      <c r="E80" s="449">
        <f>'D-12-1'!E80+'D-12-2'!E80</f>
        <v>0</v>
      </c>
      <c r="F80" s="449">
        <f>'D-12-1'!F80+'D-12-2'!F80</f>
        <v>2</v>
      </c>
      <c r="G80" s="450">
        <f>'D-12-1'!G80+'D-12-2'!G80</f>
        <v>2</v>
      </c>
      <c r="H80" s="450">
        <f>'D-12-1'!H80+'D-12-2'!H80</f>
        <v>2</v>
      </c>
      <c r="I80" s="450">
        <f>'D-12-1'!I80+'D-12-2'!I80</f>
        <v>3</v>
      </c>
      <c r="J80" s="450">
        <f>'D-12-1'!J80+'D-12-2'!J80</f>
        <v>1</v>
      </c>
      <c r="K80" s="450">
        <f>'D-12-1'!K80+'D-12-2'!K80</f>
        <v>1</v>
      </c>
      <c r="L80" s="450">
        <f>'D-12-1'!L80+'D-12-2'!L80</f>
        <v>0</v>
      </c>
      <c r="M80" s="450">
        <f>'D-12-1'!M80+'D-12-2'!M80</f>
        <v>1</v>
      </c>
      <c r="N80" s="450">
        <f>'D-12-1'!N80+'D-12-2'!N80</f>
        <v>1</v>
      </c>
      <c r="O80" s="450">
        <f>'D-12-1'!O80+'D-12-2'!O80</f>
        <v>0</v>
      </c>
      <c r="P80" s="450">
        <f>'D-12-1'!P80+'D-12-2'!P80</f>
        <v>0</v>
      </c>
      <c r="Q80" s="450">
        <f>'D-12-1'!Q80+'D-12-2'!Q80</f>
        <v>0</v>
      </c>
      <c r="R80" s="450">
        <f>'D-12-1'!R80+'D-12-2'!R80</f>
        <v>0</v>
      </c>
      <c r="S80" s="450">
        <f>'D-12-1'!S80+'D-12-2'!S80</f>
        <v>0</v>
      </c>
      <c r="T80" s="450">
        <f>'D-12-1'!T80+'D-12-2'!T80</f>
        <v>0</v>
      </c>
      <c r="U80" s="450">
        <f>'D-12-1'!U80+'D-12-2'!U80</f>
        <v>0</v>
      </c>
      <c r="V80" s="450">
        <f>'D-12-1'!V80+'D-12-2'!V80</f>
        <v>0</v>
      </c>
      <c r="W80" s="450">
        <f>'D-12-1'!W80+'D-12-2'!W80</f>
        <v>0</v>
      </c>
      <c r="X80" s="316" t="s">
        <v>446</v>
      </c>
      <c r="Y80" s="1586"/>
    </row>
    <row r="81" spans="1:25" s="370" customFormat="1" ht="13.5" thickBot="1" x14ac:dyDescent="0.25">
      <c r="A81" s="1592" t="s">
        <v>695</v>
      </c>
      <c r="B81" s="1593" t="s">
        <v>516</v>
      </c>
      <c r="C81" s="965" t="s">
        <v>801</v>
      </c>
      <c r="D81" s="446">
        <f t="shared" si="1"/>
        <v>3</v>
      </c>
      <c r="E81" s="447">
        <f>'D-12-1'!E81+'D-12-2'!E81</f>
        <v>0</v>
      </c>
      <c r="F81" s="447">
        <f>'D-12-1'!F81+'D-12-2'!F81</f>
        <v>0</v>
      </c>
      <c r="G81" s="448">
        <f>'D-12-1'!G81+'D-12-2'!G81</f>
        <v>0</v>
      </c>
      <c r="H81" s="448">
        <f>'D-12-1'!H81+'D-12-2'!H81</f>
        <v>0</v>
      </c>
      <c r="I81" s="448">
        <f>'D-12-1'!I81+'D-12-2'!I81</f>
        <v>1</v>
      </c>
      <c r="J81" s="448">
        <f>'D-12-1'!J81+'D-12-2'!J81</f>
        <v>1</v>
      </c>
      <c r="K81" s="448">
        <f>'D-12-1'!K81+'D-12-2'!K81</f>
        <v>0</v>
      </c>
      <c r="L81" s="448">
        <f>'D-12-1'!L81+'D-12-2'!L81</f>
        <v>0</v>
      </c>
      <c r="M81" s="448">
        <f>'D-12-1'!M81+'D-12-2'!M81</f>
        <v>0</v>
      </c>
      <c r="N81" s="448">
        <f>'D-12-1'!N81+'D-12-2'!N81</f>
        <v>0</v>
      </c>
      <c r="O81" s="448">
        <f>'D-12-1'!O81+'D-12-2'!O81</f>
        <v>0</v>
      </c>
      <c r="P81" s="448">
        <f>'D-12-1'!P81+'D-12-2'!P81</f>
        <v>0</v>
      </c>
      <c r="Q81" s="448">
        <f>'D-12-1'!Q81+'D-12-2'!Q81</f>
        <v>1</v>
      </c>
      <c r="R81" s="448">
        <f>'D-12-1'!R81+'D-12-2'!R81</f>
        <v>0</v>
      </c>
      <c r="S81" s="448">
        <f>'D-12-1'!S81+'D-12-2'!S81</f>
        <v>0</v>
      </c>
      <c r="T81" s="448">
        <f>'D-12-1'!T81+'D-12-2'!T81</f>
        <v>0</v>
      </c>
      <c r="U81" s="448">
        <f>'D-12-1'!U81+'D-12-2'!U81</f>
        <v>0</v>
      </c>
      <c r="V81" s="448">
        <f>'D-12-1'!V81+'D-12-2'!V81</f>
        <v>0</v>
      </c>
      <c r="W81" s="448">
        <f>'D-12-1'!W81+'D-12-2'!W81</f>
        <v>0</v>
      </c>
      <c r="X81" s="315" t="s">
        <v>184</v>
      </c>
      <c r="Y81" s="1583" t="s">
        <v>686</v>
      </c>
    </row>
    <row r="82" spans="1:25" s="370" customFormat="1" ht="13.5" thickBot="1" x14ac:dyDescent="0.25">
      <c r="A82" s="1592"/>
      <c r="B82" s="1593"/>
      <c r="C82" s="965" t="s">
        <v>802</v>
      </c>
      <c r="D82" s="446">
        <f t="shared" si="1"/>
        <v>0</v>
      </c>
      <c r="E82" s="447">
        <f>'D-12-1'!E82+'D-12-2'!E82</f>
        <v>0</v>
      </c>
      <c r="F82" s="447">
        <f>'D-12-1'!F82+'D-12-2'!F82</f>
        <v>0</v>
      </c>
      <c r="G82" s="448">
        <f>'D-12-1'!G82+'D-12-2'!G82</f>
        <v>0</v>
      </c>
      <c r="H82" s="448">
        <f>'D-12-1'!H82+'D-12-2'!H82</f>
        <v>0</v>
      </c>
      <c r="I82" s="448">
        <f>'D-12-1'!I82+'D-12-2'!I82</f>
        <v>0</v>
      </c>
      <c r="J82" s="448">
        <f>'D-12-1'!J82+'D-12-2'!J82</f>
        <v>0</v>
      </c>
      <c r="K82" s="448">
        <f>'D-12-1'!K82+'D-12-2'!K82</f>
        <v>0</v>
      </c>
      <c r="L82" s="448">
        <f>'D-12-1'!L82+'D-12-2'!L82</f>
        <v>0</v>
      </c>
      <c r="M82" s="448">
        <f>'D-12-1'!M82+'D-12-2'!M82</f>
        <v>0</v>
      </c>
      <c r="N82" s="448">
        <f>'D-12-1'!N82+'D-12-2'!N82</f>
        <v>0</v>
      </c>
      <c r="O82" s="448">
        <f>'D-12-1'!O82+'D-12-2'!O82</f>
        <v>0</v>
      </c>
      <c r="P82" s="448">
        <f>'D-12-1'!P82+'D-12-2'!P82</f>
        <v>0</v>
      </c>
      <c r="Q82" s="448">
        <f>'D-12-1'!Q82+'D-12-2'!Q82</f>
        <v>0</v>
      </c>
      <c r="R82" s="448">
        <f>'D-12-1'!R82+'D-12-2'!R82</f>
        <v>0</v>
      </c>
      <c r="S82" s="448">
        <f>'D-12-1'!S82+'D-12-2'!S82</f>
        <v>0</v>
      </c>
      <c r="T82" s="448">
        <f>'D-12-1'!T82+'D-12-2'!T82</f>
        <v>0</v>
      </c>
      <c r="U82" s="448">
        <f>'D-12-1'!U82+'D-12-2'!U82</f>
        <v>0</v>
      </c>
      <c r="V82" s="448">
        <f>'D-12-1'!V82+'D-12-2'!V82</f>
        <v>0</v>
      </c>
      <c r="W82" s="448">
        <f>'D-12-1'!W82+'D-12-2'!W82</f>
        <v>0</v>
      </c>
      <c r="X82" s="315" t="s">
        <v>446</v>
      </c>
      <c r="Y82" s="1583"/>
    </row>
    <row r="83" spans="1:25" s="371" customFormat="1" ht="13.5" thickBot="1" x14ac:dyDescent="0.25">
      <c r="A83" s="1590" t="s">
        <v>517</v>
      </c>
      <c r="B83" s="1591" t="s">
        <v>518</v>
      </c>
      <c r="C83" s="967" t="s">
        <v>801</v>
      </c>
      <c r="D83" s="971">
        <f t="shared" si="1"/>
        <v>71</v>
      </c>
      <c r="E83" s="449">
        <f>'D-12-1'!E83+'D-12-2'!E83</f>
        <v>0</v>
      </c>
      <c r="F83" s="449">
        <f>'D-12-1'!F83+'D-12-2'!F83</f>
        <v>14</v>
      </c>
      <c r="G83" s="450">
        <f>'D-12-1'!G83+'D-12-2'!G83</f>
        <v>17</v>
      </c>
      <c r="H83" s="450">
        <f>'D-12-1'!H83+'D-12-2'!H83</f>
        <v>6</v>
      </c>
      <c r="I83" s="450">
        <f>'D-12-1'!I83+'D-12-2'!I83</f>
        <v>5</v>
      </c>
      <c r="J83" s="450">
        <f>'D-12-1'!J83+'D-12-2'!J83</f>
        <v>5</v>
      </c>
      <c r="K83" s="450">
        <f>'D-12-1'!K83+'D-12-2'!K83</f>
        <v>4</v>
      </c>
      <c r="L83" s="450">
        <f>'D-12-1'!L83+'D-12-2'!L83</f>
        <v>3</v>
      </c>
      <c r="M83" s="450">
        <f>'D-12-1'!M83+'D-12-2'!M83</f>
        <v>2</v>
      </c>
      <c r="N83" s="450">
        <f>'D-12-1'!N83+'D-12-2'!N83</f>
        <v>1</v>
      </c>
      <c r="O83" s="450">
        <f>'D-12-1'!O83+'D-12-2'!O83</f>
        <v>0</v>
      </c>
      <c r="P83" s="450">
        <f>'D-12-1'!P83+'D-12-2'!P83</f>
        <v>2</v>
      </c>
      <c r="Q83" s="450">
        <f>'D-12-1'!Q83+'D-12-2'!Q83</f>
        <v>3</v>
      </c>
      <c r="R83" s="450">
        <f>'D-12-1'!R83+'D-12-2'!R83</f>
        <v>4</v>
      </c>
      <c r="S83" s="450">
        <f>'D-12-1'!S83+'D-12-2'!S83</f>
        <v>0</v>
      </c>
      <c r="T83" s="450">
        <f>'D-12-1'!T83+'D-12-2'!T83</f>
        <v>0</v>
      </c>
      <c r="U83" s="450">
        <f>'D-12-1'!U83+'D-12-2'!U83</f>
        <v>1</v>
      </c>
      <c r="V83" s="450">
        <f>'D-12-1'!V83+'D-12-2'!V83</f>
        <v>0</v>
      </c>
      <c r="W83" s="450">
        <f>'D-12-1'!W83+'D-12-2'!W83</f>
        <v>4</v>
      </c>
      <c r="X83" s="316" t="s">
        <v>184</v>
      </c>
      <c r="Y83" s="1586" t="s">
        <v>611</v>
      </c>
    </row>
    <row r="84" spans="1:25" s="371" customFormat="1" ht="13.5" customHeight="1" thickBot="1" x14ac:dyDescent="0.25">
      <c r="A84" s="1590"/>
      <c r="B84" s="1591"/>
      <c r="C84" s="967" t="s">
        <v>802</v>
      </c>
      <c r="D84" s="971">
        <f t="shared" si="1"/>
        <v>33</v>
      </c>
      <c r="E84" s="449">
        <f>'D-12-1'!E84+'D-12-2'!E84</f>
        <v>0</v>
      </c>
      <c r="F84" s="449">
        <f>'D-12-1'!F84+'D-12-2'!F84</f>
        <v>6</v>
      </c>
      <c r="G84" s="450">
        <f>'D-12-1'!G84+'D-12-2'!G84</f>
        <v>7</v>
      </c>
      <c r="H84" s="450">
        <f>'D-12-1'!H84+'D-12-2'!H84</f>
        <v>3</v>
      </c>
      <c r="I84" s="450">
        <f>'D-12-1'!I84+'D-12-2'!I84</f>
        <v>2</v>
      </c>
      <c r="J84" s="450">
        <f>'D-12-1'!J84+'D-12-2'!J84</f>
        <v>4</v>
      </c>
      <c r="K84" s="450">
        <f>'D-12-1'!K84+'D-12-2'!K84</f>
        <v>4</v>
      </c>
      <c r="L84" s="450">
        <f>'D-12-1'!L84+'D-12-2'!L84</f>
        <v>0</v>
      </c>
      <c r="M84" s="450">
        <f>'D-12-1'!M84+'D-12-2'!M84</f>
        <v>2</v>
      </c>
      <c r="N84" s="450">
        <f>'D-12-1'!N84+'D-12-2'!N84</f>
        <v>0</v>
      </c>
      <c r="O84" s="450">
        <f>'D-12-1'!O84+'D-12-2'!O84</f>
        <v>1</v>
      </c>
      <c r="P84" s="450">
        <f>'D-12-1'!P84+'D-12-2'!P84</f>
        <v>0</v>
      </c>
      <c r="Q84" s="450">
        <f>'D-12-1'!Q84+'D-12-2'!Q84</f>
        <v>1</v>
      </c>
      <c r="R84" s="450">
        <f>'D-12-1'!R84+'D-12-2'!R84</f>
        <v>1</v>
      </c>
      <c r="S84" s="450">
        <f>'D-12-1'!S84+'D-12-2'!S84</f>
        <v>2</v>
      </c>
      <c r="T84" s="450">
        <f>'D-12-1'!T84+'D-12-2'!T84</f>
        <v>0</v>
      </c>
      <c r="U84" s="450">
        <f>'D-12-1'!U84+'D-12-2'!U84</f>
        <v>0</v>
      </c>
      <c r="V84" s="450">
        <f>'D-12-1'!V84+'D-12-2'!V84</f>
        <v>0</v>
      </c>
      <c r="W84" s="450">
        <f>'D-12-1'!W84+'D-12-2'!W84</f>
        <v>0</v>
      </c>
      <c r="X84" s="316" t="s">
        <v>446</v>
      </c>
      <c r="Y84" s="1586"/>
    </row>
    <row r="85" spans="1:25" s="370" customFormat="1" ht="13.5" customHeight="1" thickBot="1" x14ac:dyDescent="0.25">
      <c r="A85" s="1592" t="s">
        <v>519</v>
      </c>
      <c r="B85" s="1593" t="s">
        <v>520</v>
      </c>
      <c r="C85" s="965" t="s">
        <v>801</v>
      </c>
      <c r="D85" s="446">
        <f t="shared" si="1"/>
        <v>0</v>
      </c>
      <c r="E85" s="447">
        <f>'D-12-1'!E85+'D-12-2'!E85</f>
        <v>0</v>
      </c>
      <c r="F85" s="447">
        <f>'D-12-1'!F85+'D-12-2'!F85</f>
        <v>0</v>
      </c>
      <c r="G85" s="448">
        <f>'D-12-1'!G85+'D-12-2'!G85</f>
        <v>0</v>
      </c>
      <c r="H85" s="448">
        <f>'D-12-1'!H85+'D-12-2'!H85</f>
        <v>0</v>
      </c>
      <c r="I85" s="448">
        <f>'D-12-1'!I85+'D-12-2'!I85</f>
        <v>0</v>
      </c>
      <c r="J85" s="448">
        <f>'D-12-1'!J85+'D-12-2'!J85</f>
        <v>0</v>
      </c>
      <c r="K85" s="448">
        <f>'D-12-1'!K85+'D-12-2'!K85</f>
        <v>0</v>
      </c>
      <c r="L85" s="448">
        <f>'D-12-1'!L85+'D-12-2'!L85</f>
        <v>0</v>
      </c>
      <c r="M85" s="448">
        <f>'D-12-1'!M85+'D-12-2'!M85</f>
        <v>0</v>
      </c>
      <c r="N85" s="448">
        <f>'D-12-1'!N85+'D-12-2'!N85</f>
        <v>0</v>
      </c>
      <c r="O85" s="448">
        <f>'D-12-1'!O85+'D-12-2'!O85</f>
        <v>0</v>
      </c>
      <c r="P85" s="448">
        <f>'D-12-1'!P85+'D-12-2'!P85</f>
        <v>0</v>
      </c>
      <c r="Q85" s="448">
        <f>'D-12-1'!Q85+'D-12-2'!Q85</f>
        <v>0</v>
      </c>
      <c r="R85" s="448">
        <f>'D-12-1'!R85+'D-12-2'!R85</f>
        <v>0</v>
      </c>
      <c r="S85" s="448">
        <f>'D-12-1'!S85+'D-12-2'!S85</f>
        <v>0</v>
      </c>
      <c r="T85" s="448">
        <f>'D-12-1'!T85+'D-12-2'!T85</f>
        <v>0</v>
      </c>
      <c r="U85" s="448">
        <f>'D-12-1'!U85+'D-12-2'!U85</f>
        <v>0</v>
      </c>
      <c r="V85" s="448">
        <f>'D-12-1'!V85+'D-12-2'!V85</f>
        <v>0</v>
      </c>
      <c r="W85" s="448">
        <f>'D-12-1'!W85+'D-12-2'!W85</f>
        <v>0</v>
      </c>
      <c r="X85" s="315" t="s">
        <v>184</v>
      </c>
      <c r="Y85" s="1583" t="s">
        <v>612</v>
      </c>
    </row>
    <row r="86" spans="1:25" s="370" customFormat="1" ht="13.5" customHeight="1" x14ac:dyDescent="0.2">
      <c r="A86" s="1594"/>
      <c r="B86" s="1595"/>
      <c r="C86" s="976" t="s">
        <v>802</v>
      </c>
      <c r="D86" s="977">
        <f t="shared" si="1"/>
        <v>1</v>
      </c>
      <c r="E86" s="451">
        <f>'D-12-1'!E86+'D-12-2'!E86</f>
        <v>0</v>
      </c>
      <c r="F86" s="451">
        <f>'D-12-1'!F86+'D-12-2'!F86</f>
        <v>0</v>
      </c>
      <c r="G86" s="452">
        <f>'D-12-1'!G86+'D-12-2'!G86</f>
        <v>0</v>
      </c>
      <c r="H86" s="452">
        <f>'D-12-1'!H86+'D-12-2'!H86</f>
        <v>0</v>
      </c>
      <c r="I86" s="452">
        <f>'D-12-1'!I86+'D-12-2'!I86</f>
        <v>0</v>
      </c>
      <c r="J86" s="452">
        <f>'D-12-1'!J86+'D-12-2'!J86</f>
        <v>0</v>
      </c>
      <c r="K86" s="452">
        <f>'D-12-1'!K86+'D-12-2'!K86</f>
        <v>0</v>
      </c>
      <c r="L86" s="452">
        <f>'D-12-1'!L86+'D-12-2'!L86</f>
        <v>0</v>
      </c>
      <c r="M86" s="452">
        <f>'D-12-1'!M86+'D-12-2'!M86</f>
        <v>0</v>
      </c>
      <c r="N86" s="452">
        <f>'D-12-1'!N86+'D-12-2'!N86</f>
        <v>0</v>
      </c>
      <c r="O86" s="452">
        <f>'D-12-1'!O86+'D-12-2'!O86</f>
        <v>0</v>
      </c>
      <c r="P86" s="452">
        <f>'D-12-1'!P86+'D-12-2'!P86</f>
        <v>0</v>
      </c>
      <c r="Q86" s="452">
        <f>'D-12-1'!Q86+'D-12-2'!Q86</f>
        <v>0</v>
      </c>
      <c r="R86" s="452">
        <f>'D-12-1'!R86+'D-12-2'!R86</f>
        <v>0</v>
      </c>
      <c r="S86" s="452">
        <f>'D-12-1'!S86+'D-12-2'!S86</f>
        <v>0</v>
      </c>
      <c r="T86" s="452">
        <f>'D-12-1'!T86+'D-12-2'!T86</f>
        <v>0</v>
      </c>
      <c r="U86" s="452">
        <f>'D-12-1'!U86+'D-12-2'!U86</f>
        <v>0</v>
      </c>
      <c r="V86" s="452">
        <f>'D-12-1'!V86+'D-12-2'!V86</f>
        <v>0</v>
      </c>
      <c r="W86" s="452">
        <f>'D-12-1'!W86+'D-12-2'!W86</f>
        <v>1</v>
      </c>
      <c r="X86" s="317" t="s">
        <v>446</v>
      </c>
      <c r="Y86" s="1589"/>
    </row>
    <row r="87" spans="1:25" s="371" customFormat="1" ht="13.5" customHeight="1" thickBot="1" x14ac:dyDescent="0.25">
      <c r="A87" s="1574" t="s">
        <v>521</v>
      </c>
      <c r="B87" s="1576" t="s">
        <v>522</v>
      </c>
      <c r="C87" s="974" t="s">
        <v>801</v>
      </c>
      <c r="D87" s="975">
        <f t="shared" si="1"/>
        <v>9</v>
      </c>
      <c r="E87" s="453">
        <f>'D-12-1'!E87+'D-12-2'!E87</f>
        <v>0</v>
      </c>
      <c r="F87" s="453">
        <f>'D-12-1'!F87+'D-12-2'!F87</f>
        <v>1</v>
      </c>
      <c r="G87" s="454">
        <f>'D-12-1'!G87+'D-12-2'!G87</f>
        <v>0</v>
      </c>
      <c r="H87" s="454">
        <f>'D-12-1'!H87+'D-12-2'!H87</f>
        <v>0</v>
      </c>
      <c r="I87" s="454">
        <f>'D-12-1'!I87+'D-12-2'!I87</f>
        <v>1</v>
      </c>
      <c r="J87" s="454">
        <f>'D-12-1'!J87+'D-12-2'!J87</f>
        <v>0</v>
      </c>
      <c r="K87" s="454">
        <f>'D-12-1'!K87+'D-12-2'!K87</f>
        <v>1</v>
      </c>
      <c r="L87" s="454">
        <f>'D-12-1'!L87+'D-12-2'!L87</f>
        <v>1</v>
      </c>
      <c r="M87" s="454">
        <f>'D-12-1'!M87+'D-12-2'!M87</f>
        <v>0</v>
      </c>
      <c r="N87" s="454">
        <f>'D-12-1'!N87+'D-12-2'!N87</f>
        <v>0</v>
      </c>
      <c r="O87" s="454">
        <f>'D-12-1'!O87+'D-12-2'!O87</f>
        <v>0</v>
      </c>
      <c r="P87" s="454">
        <f>'D-12-1'!P87+'D-12-2'!P87</f>
        <v>0</v>
      </c>
      <c r="Q87" s="454">
        <f>'D-12-1'!Q87+'D-12-2'!Q87</f>
        <v>1</v>
      </c>
      <c r="R87" s="454">
        <f>'D-12-1'!R87+'D-12-2'!R87</f>
        <v>1</v>
      </c>
      <c r="S87" s="454">
        <f>'D-12-1'!S87+'D-12-2'!S87</f>
        <v>0</v>
      </c>
      <c r="T87" s="454">
        <f>'D-12-1'!T87+'D-12-2'!T87</f>
        <v>1</v>
      </c>
      <c r="U87" s="454">
        <f>'D-12-1'!U87+'D-12-2'!U87</f>
        <v>0</v>
      </c>
      <c r="V87" s="454">
        <f>'D-12-1'!V87+'D-12-2'!V87</f>
        <v>1</v>
      </c>
      <c r="W87" s="454">
        <f>'D-12-1'!W87+'D-12-2'!W87</f>
        <v>1</v>
      </c>
      <c r="X87" s="372" t="s">
        <v>184</v>
      </c>
      <c r="Y87" s="1578" t="s">
        <v>613</v>
      </c>
    </row>
    <row r="88" spans="1:25" s="371" customFormat="1" ht="13.5" customHeight="1" thickBot="1" x14ac:dyDescent="0.25">
      <c r="A88" s="1590"/>
      <c r="B88" s="1591"/>
      <c r="C88" s="967" t="s">
        <v>802</v>
      </c>
      <c r="D88" s="971">
        <f t="shared" si="1"/>
        <v>4</v>
      </c>
      <c r="E88" s="449">
        <f>'D-12-1'!E88+'D-12-2'!E88</f>
        <v>0</v>
      </c>
      <c r="F88" s="449">
        <f>'D-12-1'!F88+'D-12-2'!F88</f>
        <v>1</v>
      </c>
      <c r="G88" s="450">
        <f>'D-12-1'!G88+'D-12-2'!G88</f>
        <v>0</v>
      </c>
      <c r="H88" s="450">
        <f>'D-12-1'!H88+'D-12-2'!H88</f>
        <v>1</v>
      </c>
      <c r="I88" s="450">
        <f>'D-12-1'!I88+'D-12-2'!I88</f>
        <v>0</v>
      </c>
      <c r="J88" s="450">
        <f>'D-12-1'!J88+'D-12-2'!J88</f>
        <v>0</v>
      </c>
      <c r="K88" s="450">
        <f>'D-12-1'!K88+'D-12-2'!K88</f>
        <v>0</v>
      </c>
      <c r="L88" s="450">
        <f>'D-12-1'!L88+'D-12-2'!L88</f>
        <v>1</v>
      </c>
      <c r="M88" s="450">
        <f>'D-12-1'!M88+'D-12-2'!M88</f>
        <v>0</v>
      </c>
      <c r="N88" s="450">
        <f>'D-12-1'!N88+'D-12-2'!N88</f>
        <v>0</v>
      </c>
      <c r="O88" s="450">
        <f>'D-12-1'!O88+'D-12-2'!O88</f>
        <v>0</v>
      </c>
      <c r="P88" s="450">
        <f>'D-12-1'!P88+'D-12-2'!P88</f>
        <v>0</v>
      </c>
      <c r="Q88" s="450">
        <f>'D-12-1'!Q88+'D-12-2'!Q88</f>
        <v>1</v>
      </c>
      <c r="R88" s="450">
        <f>'D-12-1'!R88+'D-12-2'!R88</f>
        <v>0</v>
      </c>
      <c r="S88" s="450">
        <f>'D-12-1'!S88+'D-12-2'!S88</f>
        <v>0</v>
      </c>
      <c r="T88" s="450">
        <f>'D-12-1'!T88+'D-12-2'!T88</f>
        <v>0</v>
      </c>
      <c r="U88" s="450">
        <f>'D-12-1'!U88+'D-12-2'!U88</f>
        <v>0</v>
      </c>
      <c r="V88" s="450">
        <f>'D-12-1'!V88+'D-12-2'!V88</f>
        <v>0</v>
      </c>
      <c r="W88" s="450">
        <f>'D-12-1'!W88+'D-12-2'!W88</f>
        <v>0</v>
      </c>
      <c r="X88" s="316" t="s">
        <v>446</v>
      </c>
      <c r="Y88" s="1586"/>
    </row>
    <row r="89" spans="1:25" s="370" customFormat="1" ht="13.5" thickBot="1" x14ac:dyDescent="0.25">
      <c r="A89" s="1592" t="s">
        <v>523</v>
      </c>
      <c r="B89" s="1593" t="s">
        <v>524</v>
      </c>
      <c r="C89" s="965" t="s">
        <v>801</v>
      </c>
      <c r="D89" s="446">
        <f t="shared" si="1"/>
        <v>119</v>
      </c>
      <c r="E89" s="447">
        <f>'D-12-1'!E89+'D-12-2'!E89</f>
        <v>0</v>
      </c>
      <c r="F89" s="447">
        <f>'D-12-1'!F89+'D-12-2'!F89</f>
        <v>3</v>
      </c>
      <c r="G89" s="448">
        <f>'D-12-1'!G89+'D-12-2'!G89</f>
        <v>3</v>
      </c>
      <c r="H89" s="448">
        <f>'D-12-1'!H89+'D-12-2'!H89</f>
        <v>4</v>
      </c>
      <c r="I89" s="448">
        <f>'D-12-1'!I89+'D-12-2'!I89</f>
        <v>5</v>
      </c>
      <c r="J89" s="448">
        <f>'D-12-1'!J89+'D-12-2'!J89</f>
        <v>4</v>
      </c>
      <c r="K89" s="448">
        <f>'D-12-1'!K89+'D-12-2'!K89</f>
        <v>7</v>
      </c>
      <c r="L89" s="448">
        <f>'D-12-1'!L89+'D-12-2'!L89</f>
        <v>5</v>
      </c>
      <c r="M89" s="448">
        <f>'D-12-1'!M89+'D-12-2'!M89</f>
        <v>6</v>
      </c>
      <c r="N89" s="448">
        <f>'D-12-1'!N89+'D-12-2'!N89</f>
        <v>10</v>
      </c>
      <c r="O89" s="448">
        <f>'D-12-1'!O89+'D-12-2'!O89</f>
        <v>18</v>
      </c>
      <c r="P89" s="448">
        <f>'D-12-1'!P89+'D-12-2'!P89</f>
        <v>14</v>
      </c>
      <c r="Q89" s="448">
        <f>'D-12-1'!Q89+'D-12-2'!Q89</f>
        <v>14</v>
      </c>
      <c r="R89" s="448">
        <f>'D-12-1'!R89+'D-12-2'!R89</f>
        <v>13</v>
      </c>
      <c r="S89" s="448">
        <f>'D-12-1'!S89+'D-12-2'!S89</f>
        <v>5</v>
      </c>
      <c r="T89" s="448">
        <f>'D-12-1'!T89+'D-12-2'!T89</f>
        <v>4</v>
      </c>
      <c r="U89" s="448">
        <f>'D-12-1'!U89+'D-12-2'!U89</f>
        <v>2</v>
      </c>
      <c r="V89" s="448">
        <f>'D-12-1'!V89+'D-12-2'!V89</f>
        <v>0</v>
      </c>
      <c r="W89" s="448">
        <f>'D-12-1'!W89+'D-12-2'!W89</f>
        <v>2</v>
      </c>
      <c r="X89" s="315" t="s">
        <v>184</v>
      </c>
      <c r="Y89" s="1583" t="s">
        <v>605</v>
      </c>
    </row>
    <row r="90" spans="1:25" s="370" customFormat="1" ht="13.5" customHeight="1" thickBot="1" x14ac:dyDescent="0.25">
      <c r="A90" s="1592"/>
      <c r="B90" s="1593"/>
      <c r="C90" s="965" t="s">
        <v>802</v>
      </c>
      <c r="D90" s="446">
        <f t="shared" si="1"/>
        <v>23</v>
      </c>
      <c r="E90" s="447">
        <f>'D-12-1'!E90+'D-12-2'!E90</f>
        <v>0</v>
      </c>
      <c r="F90" s="447">
        <f>'D-12-1'!F90+'D-12-2'!F90</f>
        <v>3</v>
      </c>
      <c r="G90" s="448">
        <f>'D-12-1'!G90+'D-12-2'!G90</f>
        <v>1</v>
      </c>
      <c r="H90" s="448">
        <f>'D-12-1'!H90+'D-12-2'!H90</f>
        <v>2</v>
      </c>
      <c r="I90" s="448">
        <f>'D-12-1'!I90+'D-12-2'!I90</f>
        <v>1</v>
      </c>
      <c r="J90" s="448">
        <f>'D-12-1'!J90+'D-12-2'!J90</f>
        <v>3</v>
      </c>
      <c r="K90" s="448">
        <f>'D-12-1'!K90+'D-12-2'!K90</f>
        <v>0</v>
      </c>
      <c r="L90" s="448">
        <f>'D-12-1'!L90+'D-12-2'!L90</f>
        <v>0</v>
      </c>
      <c r="M90" s="448">
        <f>'D-12-1'!M90+'D-12-2'!M90</f>
        <v>1</v>
      </c>
      <c r="N90" s="448">
        <f>'D-12-1'!N90+'D-12-2'!N90</f>
        <v>2</v>
      </c>
      <c r="O90" s="448">
        <f>'D-12-1'!O90+'D-12-2'!O90</f>
        <v>1</v>
      </c>
      <c r="P90" s="448">
        <f>'D-12-1'!P90+'D-12-2'!P90</f>
        <v>1</v>
      </c>
      <c r="Q90" s="448">
        <f>'D-12-1'!Q90+'D-12-2'!Q90</f>
        <v>0</v>
      </c>
      <c r="R90" s="448">
        <f>'D-12-1'!R90+'D-12-2'!R90</f>
        <v>1</v>
      </c>
      <c r="S90" s="448">
        <f>'D-12-1'!S90+'D-12-2'!S90</f>
        <v>2</v>
      </c>
      <c r="T90" s="448">
        <f>'D-12-1'!T90+'D-12-2'!T90</f>
        <v>0</v>
      </c>
      <c r="U90" s="448">
        <f>'D-12-1'!U90+'D-12-2'!U90</f>
        <v>0</v>
      </c>
      <c r="V90" s="448">
        <f>'D-12-1'!V90+'D-12-2'!V90</f>
        <v>1</v>
      </c>
      <c r="W90" s="448">
        <f>'D-12-1'!W90+'D-12-2'!W90</f>
        <v>4</v>
      </c>
      <c r="X90" s="315" t="s">
        <v>446</v>
      </c>
      <c r="Y90" s="1583"/>
    </row>
    <row r="91" spans="1:25" s="371" customFormat="1" ht="13.5" thickBot="1" x14ac:dyDescent="0.25">
      <c r="A91" s="1590" t="s">
        <v>1073</v>
      </c>
      <c r="B91" s="1591" t="s">
        <v>1074</v>
      </c>
      <c r="C91" s="967" t="s">
        <v>801</v>
      </c>
      <c r="D91" s="971">
        <f t="shared" si="1"/>
        <v>1</v>
      </c>
      <c r="E91" s="449">
        <f>'D-12-1'!E91+'D-12-2'!E91</f>
        <v>0</v>
      </c>
      <c r="F91" s="449">
        <f>'D-12-1'!F91+'D-12-2'!F91</f>
        <v>0</v>
      </c>
      <c r="G91" s="450">
        <f>'D-12-1'!G91+'D-12-2'!G91</f>
        <v>1</v>
      </c>
      <c r="H91" s="450">
        <f>'D-12-1'!H91+'D-12-2'!H91</f>
        <v>0</v>
      </c>
      <c r="I91" s="450">
        <f>'D-12-1'!I91+'D-12-2'!I91</f>
        <v>0</v>
      </c>
      <c r="J91" s="450">
        <f>'D-12-1'!J91+'D-12-2'!J91</f>
        <v>0</v>
      </c>
      <c r="K91" s="450">
        <f>'D-12-1'!K91+'D-12-2'!K91</f>
        <v>0</v>
      </c>
      <c r="L91" s="450">
        <f>'D-12-1'!L91+'D-12-2'!L91</f>
        <v>0</v>
      </c>
      <c r="M91" s="450">
        <f>'D-12-1'!M91+'D-12-2'!M91</f>
        <v>0</v>
      </c>
      <c r="N91" s="450">
        <f>'D-12-1'!N91+'D-12-2'!N91</f>
        <v>0</v>
      </c>
      <c r="O91" s="450">
        <f>'D-12-1'!O91+'D-12-2'!O91</f>
        <v>0</v>
      </c>
      <c r="P91" s="450">
        <f>'D-12-1'!P91+'D-12-2'!P91</f>
        <v>0</v>
      </c>
      <c r="Q91" s="450">
        <f>'D-12-1'!Q91+'D-12-2'!Q91</f>
        <v>0</v>
      </c>
      <c r="R91" s="450">
        <f>'D-12-1'!R91+'D-12-2'!R91</f>
        <v>0</v>
      </c>
      <c r="S91" s="450">
        <f>'D-12-1'!S91+'D-12-2'!S91</f>
        <v>0</v>
      </c>
      <c r="T91" s="450">
        <f>'D-12-1'!T91+'D-12-2'!T91</f>
        <v>0</v>
      </c>
      <c r="U91" s="450">
        <f>'D-12-1'!U91+'D-12-2'!U91</f>
        <v>0</v>
      </c>
      <c r="V91" s="450">
        <f>'D-12-1'!V91+'D-12-2'!V91</f>
        <v>0</v>
      </c>
      <c r="W91" s="450">
        <f>'D-12-1'!W91+'D-12-2'!W91</f>
        <v>0</v>
      </c>
      <c r="X91" s="316" t="s">
        <v>184</v>
      </c>
      <c r="Y91" s="1586" t="s">
        <v>1075</v>
      </c>
    </row>
    <row r="92" spans="1:25" s="371" customFormat="1" ht="13.5" customHeight="1" thickBot="1" x14ac:dyDescent="0.25">
      <c r="A92" s="1590"/>
      <c r="B92" s="1591"/>
      <c r="C92" s="967" t="s">
        <v>802</v>
      </c>
      <c r="D92" s="971">
        <f t="shared" si="1"/>
        <v>0</v>
      </c>
      <c r="E92" s="449">
        <f>'D-12-1'!E92+'D-12-2'!E92</f>
        <v>0</v>
      </c>
      <c r="F92" s="449">
        <f>'D-12-1'!F92+'D-12-2'!F92</f>
        <v>0</v>
      </c>
      <c r="G92" s="450">
        <f>'D-12-1'!G92+'D-12-2'!G92</f>
        <v>0</v>
      </c>
      <c r="H92" s="450">
        <f>'D-12-1'!H92+'D-12-2'!H92</f>
        <v>0</v>
      </c>
      <c r="I92" s="450">
        <f>'D-12-1'!I92+'D-12-2'!I92</f>
        <v>0</v>
      </c>
      <c r="J92" s="450">
        <f>'D-12-1'!J92+'D-12-2'!J92</f>
        <v>0</v>
      </c>
      <c r="K92" s="450">
        <f>'D-12-1'!K92+'D-12-2'!K92</f>
        <v>0</v>
      </c>
      <c r="L92" s="450">
        <f>'D-12-1'!L92+'D-12-2'!L92</f>
        <v>0</v>
      </c>
      <c r="M92" s="450">
        <f>'D-12-1'!M92+'D-12-2'!M92</f>
        <v>0</v>
      </c>
      <c r="N92" s="450">
        <f>'D-12-1'!N92+'D-12-2'!N92</f>
        <v>0</v>
      </c>
      <c r="O92" s="450">
        <f>'D-12-1'!O92+'D-12-2'!O92</f>
        <v>0</v>
      </c>
      <c r="P92" s="450">
        <f>'D-12-1'!P92+'D-12-2'!P92</f>
        <v>0</v>
      </c>
      <c r="Q92" s="450">
        <f>'D-12-1'!Q92+'D-12-2'!Q92</f>
        <v>0</v>
      </c>
      <c r="R92" s="450">
        <f>'D-12-1'!R92+'D-12-2'!R92</f>
        <v>0</v>
      </c>
      <c r="S92" s="450">
        <f>'D-12-1'!S92+'D-12-2'!S92</f>
        <v>0</v>
      </c>
      <c r="T92" s="450">
        <f>'D-12-1'!T92+'D-12-2'!T92</f>
        <v>0</v>
      </c>
      <c r="U92" s="450">
        <f>'D-12-1'!U92+'D-12-2'!U92</f>
        <v>0</v>
      </c>
      <c r="V92" s="450">
        <f>'D-12-1'!V92+'D-12-2'!V92</f>
        <v>0</v>
      </c>
      <c r="W92" s="450">
        <f>'D-12-1'!W92+'D-12-2'!W92</f>
        <v>0</v>
      </c>
      <c r="X92" s="316" t="s">
        <v>446</v>
      </c>
      <c r="Y92" s="1586"/>
    </row>
    <row r="93" spans="1:25" s="370" customFormat="1" ht="13.5" thickBot="1" x14ac:dyDescent="0.25">
      <c r="A93" s="1592" t="s">
        <v>525</v>
      </c>
      <c r="B93" s="1593" t="s">
        <v>526</v>
      </c>
      <c r="C93" s="965" t="s">
        <v>801</v>
      </c>
      <c r="D93" s="446">
        <f t="shared" si="1"/>
        <v>16</v>
      </c>
      <c r="E93" s="447">
        <f>'D-12-1'!E93+'D-12-2'!E93</f>
        <v>0</v>
      </c>
      <c r="F93" s="447">
        <f>'D-12-1'!F93+'D-12-2'!F93</f>
        <v>1</v>
      </c>
      <c r="G93" s="448">
        <f>'D-12-1'!G93+'D-12-2'!G93</f>
        <v>0</v>
      </c>
      <c r="H93" s="448">
        <f>'D-12-1'!H93+'D-12-2'!H93</f>
        <v>1</v>
      </c>
      <c r="I93" s="448">
        <f>'D-12-1'!I93+'D-12-2'!I93</f>
        <v>0</v>
      </c>
      <c r="J93" s="448">
        <f>'D-12-1'!J93+'D-12-2'!J93</f>
        <v>1</v>
      </c>
      <c r="K93" s="448">
        <f>'D-12-1'!K93+'D-12-2'!K93</f>
        <v>0</v>
      </c>
      <c r="L93" s="448">
        <f>'D-12-1'!L93+'D-12-2'!L93</f>
        <v>1</v>
      </c>
      <c r="M93" s="448">
        <f>'D-12-1'!M93+'D-12-2'!M93</f>
        <v>2</v>
      </c>
      <c r="N93" s="448">
        <f>'D-12-1'!N93+'D-12-2'!N93</f>
        <v>3</v>
      </c>
      <c r="O93" s="448">
        <f>'D-12-1'!O93+'D-12-2'!O93</f>
        <v>1</v>
      </c>
      <c r="P93" s="448">
        <f>'D-12-1'!P93+'D-12-2'!P93</f>
        <v>2</v>
      </c>
      <c r="Q93" s="448">
        <f>'D-12-1'!Q93+'D-12-2'!Q93</f>
        <v>2</v>
      </c>
      <c r="R93" s="448">
        <f>'D-12-1'!R93+'D-12-2'!R93</f>
        <v>0</v>
      </c>
      <c r="S93" s="448">
        <f>'D-12-1'!S93+'D-12-2'!S93</f>
        <v>0</v>
      </c>
      <c r="T93" s="448">
        <f>'D-12-1'!T93+'D-12-2'!T93</f>
        <v>1</v>
      </c>
      <c r="U93" s="448">
        <f>'D-12-1'!U93+'D-12-2'!U93</f>
        <v>0</v>
      </c>
      <c r="V93" s="448">
        <f>'D-12-1'!V93+'D-12-2'!V93</f>
        <v>0</v>
      </c>
      <c r="W93" s="448">
        <f>'D-12-1'!W93+'D-12-2'!W93</f>
        <v>1</v>
      </c>
      <c r="X93" s="315" t="s">
        <v>184</v>
      </c>
      <c r="Y93" s="1583" t="s">
        <v>614</v>
      </c>
    </row>
    <row r="94" spans="1:25" s="370" customFormat="1" ht="13.5" customHeight="1" thickBot="1" x14ac:dyDescent="0.25">
      <c r="A94" s="1592"/>
      <c r="B94" s="1593"/>
      <c r="C94" s="965" t="s">
        <v>802</v>
      </c>
      <c r="D94" s="446">
        <f t="shared" si="1"/>
        <v>12</v>
      </c>
      <c r="E94" s="447">
        <f>'D-12-1'!E94+'D-12-2'!E94</f>
        <v>0</v>
      </c>
      <c r="F94" s="447">
        <f>'D-12-1'!F94+'D-12-2'!F94</f>
        <v>0</v>
      </c>
      <c r="G94" s="448">
        <f>'D-12-1'!G94+'D-12-2'!G94</f>
        <v>2</v>
      </c>
      <c r="H94" s="448">
        <f>'D-12-1'!H94+'D-12-2'!H94</f>
        <v>2</v>
      </c>
      <c r="I94" s="448">
        <f>'D-12-1'!I94+'D-12-2'!I94</f>
        <v>1</v>
      </c>
      <c r="J94" s="448">
        <f>'D-12-1'!J94+'D-12-2'!J94</f>
        <v>3</v>
      </c>
      <c r="K94" s="448">
        <f>'D-12-1'!K94+'D-12-2'!K94</f>
        <v>2</v>
      </c>
      <c r="L94" s="448">
        <f>'D-12-1'!L94+'D-12-2'!L94</f>
        <v>1</v>
      </c>
      <c r="M94" s="448">
        <f>'D-12-1'!M94+'D-12-2'!M94</f>
        <v>1</v>
      </c>
      <c r="N94" s="448">
        <f>'D-12-1'!N94+'D-12-2'!N94</f>
        <v>0</v>
      </c>
      <c r="O94" s="448">
        <f>'D-12-1'!O94+'D-12-2'!O94</f>
        <v>0</v>
      </c>
      <c r="P94" s="448">
        <f>'D-12-1'!P94+'D-12-2'!P94</f>
        <v>0</v>
      </c>
      <c r="Q94" s="448">
        <f>'D-12-1'!Q94+'D-12-2'!Q94</f>
        <v>0</v>
      </c>
      <c r="R94" s="448">
        <f>'D-12-1'!R94+'D-12-2'!R94</f>
        <v>0</v>
      </c>
      <c r="S94" s="448">
        <f>'D-12-1'!S94+'D-12-2'!S94</f>
        <v>0</v>
      </c>
      <c r="T94" s="448">
        <f>'D-12-1'!T94+'D-12-2'!T94</f>
        <v>0</v>
      </c>
      <c r="U94" s="448">
        <f>'D-12-1'!U94+'D-12-2'!U94</f>
        <v>0</v>
      </c>
      <c r="V94" s="448">
        <f>'D-12-1'!V94+'D-12-2'!V94</f>
        <v>0</v>
      </c>
      <c r="W94" s="448">
        <f>'D-12-1'!W94+'D-12-2'!W94</f>
        <v>0</v>
      </c>
      <c r="X94" s="315" t="s">
        <v>446</v>
      </c>
      <c r="Y94" s="1583"/>
    </row>
    <row r="95" spans="1:25" s="371" customFormat="1" ht="13.5" customHeight="1" thickBot="1" x14ac:dyDescent="0.25">
      <c r="A95" s="1590" t="s">
        <v>527</v>
      </c>
      <c r="B95" s="1591" t="s">
        <v>402</v>
      </c>
      <c r="C95" s="967" t="s">
        <v>801</v>
      </c>
      <c r="D95" s="971">
        <f t="shared" si="1"/>
        <v>32</v>
      </c>
      <c r="E95" s="449">
        <f>'D-12-1'!E95+'D-12-2'!E95</f>
        <v>0</v>
      </c>
      <c r="F95" s="449">
        <f>'D-12-1'!F95+'D-12-2'!F95</f>
        <v>0</v>
      </c>
      <c r="G95" s="450">
        <f>'D-12-1'!G95+'D-12-2'!G95</f>
        <v>0</v>
      </c>
      <c r="H95" s="450">
        <f>'D-12-1'!H95+'D-12-2'!H95</f>
        <v>0</v>
      </c>
      <c r="I95" s="450">
        <f>'D-12-1'!I95+'D-12-2'!I95</f>
        <v>0</v>
      </c>
      <c r="J95" s="450">
        <f>'D-12-1'!J95+'D-12-2'!J95</f>
        <v>0</v>
      </c>
      <c r="K95" s="450">
        <f>'D-12-1'!K95+'D-12-2'!K95</f>
        <v>0</v>
      </c>
      <c r="L95" s="450">
        <f>'D-12-1'!L95+'D-12-2'!L95</f>
        <v>0</v>
      </c>
      <c r="M95" s="450">
        <f>'D-12-1'!M95+'D-12-2'!M95</f>
        <v>0</v>
      </c>
      <c r="N95" s="450">
        <f>'D-12-1'!N95+'D-12-2'!N95</f>
        <v>0</v>
      </c>
      <c r="O95" s="450">
        <f>'D-12-1'!O95+'D-12-2'!O95</f>
        <v>0</v>
      </c>
      <c r="P95" s="450">
        <f>'D-12-1'!P95+'D-12-2'!P95</f>
        <v>0</v>
      </c>
      <c r="Q95" s="450">
        <f>'D-12-1'!Q95+'D-12-2'!Q95</f>
        <v>0</v>
      </c>
      <c r="R95" s="450">
        <f>'D-12-1'!R95+'D-12-2'!R95</f>
        <v>0</v>
      </c>
      <c r="S95" s="450">
        <f>'D-12-1'!S95+'D-12-2'!S95</f>
        <v>0</v>
      </c>
      <c r="T95" s="450">
        <f>'D-12-1'!T95+'D-12-2'!T95</f>
        <v>0</v>
      </c>
      <c r="U95" s="450">
        <f>'D-12-1'!U95+'D-12-2'!U95</f>
        <v>0</v>
      </c>
      <c r="V95" s="450">
        <f>'D-12-1'!V95+'D-12-2'!V95</f>
        <v>0</v>
      </c>
      <c r="W95" s="450">
        <f>'D-12-1'!W95+'D-12-2'!W95</f>
        <v>32</v>
      </c>
      <c r="X95" s="316" t="s">
        <v>184</v>
      </c>
      <c r="Y95" s="1586" t="s">
        <v>585</v>
      </c>
    </row>
    <row r="96" spans="1:25" s="371" customFormat="1" ht="13.5" customHeight="1" thickBot="1" x14ac:dyDescent="0.25">
      <c r="A96" s="1590"/>
      <c r="B96" s="1591"/>
      <c r="C96" s="967" t="s">
        <v>802</v>
      </c>
      <c r="D96" s="971">
        <f t="shared" si="1"/>
        <v>39</v>
      </c>
      <c r="E96" s="449">
        <f>'D-12-1'!E96+'D-12-2'!E96</f>
        <v>0</v>
      </c>
      <c r="F96" s="449">
        <f>'D-12-1'!F96+'D-12-2'!F96</f>
        <v>0</v>
      </c>
      <c r="G96" s="450">
        <f>'D-12-1'!G96+'D-12-2'!G96</f>
        <v>0</v>
      </c>
      <c r="H96" s="450">
        <f>'D-12-1'!H96+'D-12-2'!H96</f>
        <v>0</v>
      </c>
      <c r="I96" s="450">
        <f>'D-12-1'!I96+'D-12-2'!I96</f>
        <v>0</v>
      </c>
      <c r="J96" s="450">
        <f>'D-12-1'!J96+'D-12-2'!J96</f>
        <v>0</v>
      </c>
      <c r="K96" s="450">
        <f>'D-12-1'!K96+'D-12-2'!K96</f>
        <v>0</v>
      </c>
      <c r="L96" s="450">
        <f>'D-12-1'!L96+'D-12-2'!L96</f>
        <v>0</v>
      </c>
      <c r="M96" s="450">
        <f>'D-12-1'!M96+'D-12-2'!M96</f>
        <v>0</v>
      </c>
      <c r="N96" s="450">
        <f>'D-12-1'!N96+'D-12-2'!N96</f>
        <v>0</v>
      </c>
      <c r="O96" s="450">
        <f>'D-12-1'!O96+'D-12-2'!O96</f>
        <v>0</v>
      </c>
      <c r="P96" s="450">
        <f>'D-12-1'!P96+'D-12-2'!P96</f>
        <v>0</v>
      </c>
      <c r="Q96" s="450">
        <f>'D-12-1'!Q96+'D-12-2'!Q96</f>
        <v>0</v>
      </c>
      <c r="R96" s="450">
        <f>'D-12-1'!R96+'D-12-2'!R96</f>
        <v>0</v>
      </c>
      <c r="S96" s="450">
        <f>'D-12-1'!S96+'D-12-2'!S96</f>
        <v>0</v>
      </c>
      <c r="T96" s="450">
        <f>'D-12-1'!T96+'D-12-2'!T96</f>
        <v>0</v>
      </c>
      <c r="U96" s="450">
        <f>'D-12-1'!U96+'D-12-2'!U96</f>
        <v>0</v>
      </c>
      <c r="V96" s="450">
        <f>'D-12-1'!V96+'D-12-2'!V96</f>
        <v>0</v>
      </c>
      <c r="W96" s="450">
        <f>'D-12-1'!W96+'D-12-2'!W96</f>
        <v>39</v>
      </c>
      <c r="X96" s="316" t="s">
        <v>446</v>
      </c>
      <c r="Y96" s="1586"/>
    </row>
    <row r="97" spans="1:25" s="370" customFormat="1" ht="20.25" customHeight="1" thickBot="1" x14ac:dyDescent="0.25">
      <c r="A97" s="1592" t="s">
        <v>528</v>
      </c>
      <c r="B97" s="1593" t="s">
        <v>529</v>
      </c>
      <c r="C97" s="965" t="s">
        <v>801</v>
      </c>
      <c r="D97" s="446">
        <f t="shared" si="1"/>
        <v>47</v>
      </c>
      <c r="E97" s="447">
        <f>'D-12-1'!E97+'D-12-2'!E97</f>
        <v>0</v>
      </c>
      <c r="F97" s="447">
        <f>'D-12-1'!F97+'D-12-2'!F97</f>
        <v>0</v>
      </c>
      <c r="G97" s="448">
        <f>'D-12-1'!G97+'D-12-2'!G97</f>
        <v>0</v>
      </c>
      <c r="H97" s="448">
        <f>'D-12-1'!H97+'D-12-2'!H97</f>
        <v>0</v>
      </c>
      <c r="I97" s="448">
        <f>'D-12-1'!I97+'D-12-2'!I97</f>
        <v>0</v>
      </c>
      <c r="J97" s="448">
        <f>'D-12-1'!J97+'D-12-2'!J97</f>
        <v>0</v>
      </c>
      <c r="K97" s="448">
        <f>'D-12-1'!K97+'D-12-2'!K97</f>
        <v>0</v>
      </c>
      <c r="L97" s="448">
        <f>'D-12-1'!L97+'D-12-2'!L97</f>
        <v>0</v>
      </c>
      <c r="M97" s="448">
        <f>'D-12-1'!M97+'D-12-2'!M97</f>
        <v>0</v>
      </c>
      <c r="N97" s="448">
        <f>'D-12-1'!N97+'D-12-2'!N97</f>
        <v>0</v>
      </c>
      <c r="O97" s="448">
        <f>'D-12-1'!O97+'D-12-2'!O97</f>
        <v>1</v>
      </c>
      <c r="P97" s="448">
        <f>'D-12-1'!P97+'D-12-2'!P97</f>
        <v>0</v>
      </c>
      <c r="Q97" s="448">
        <f>'D-12-1'!Q97+'D-12-2'!Q97</f>
        <v>0</v>
      </c>
      <c r="R97" s="448">
        <f>'D-12-1'!R97+'D-12-2'!R97</f>
        <v>0</v>
      </c>
      <c r="S97" s="448">
        <f>'D-12-1'!S97+'D-12-2'!S97</f>
        <v>0</v>
      </c>
      <c r="T97" s="448">
        <f>'D-12-1'!T97+'D-12-2'!T97</f>
        <v>1</v>
      </c>
      <c r="U97" s="448">
        <f>'D-12-1'!U97+'D-12-2'!U97</f>
        <v>1</v>
      </c>
      <c r="V97" s="448">
        <f>'D-12-1'!V97+'D-12-2'!V97</f>
        <v>0</v>
      </c>
      <c r="W97" s="448">
        <f>'D-12-1'!W97+'D-12-2'!W97</f>
        <v>44</v>
      </c>
      <c r="X97" s="315" t="s">
        <v>184</v>
      </c>
      <c r="Y97" s="1583" t="s">
        <v>624</v>
      </c>
    </row>
    <row r="98" spans="1:25" s="370" customFormat="1" ht="20.25" customHeight="1" thickBot="1" x14ac:dyDescent="0.25">
      <c r="A98" s="1592"/>
      <c r="B98" s="1593"/>
      <c r="C98" s="965" t="s">
        <v>802</v>
      </c>
      <c r="D98" s="446">
        <f t="shared" si="1"/>
        <v>42</v>
      </c>
      <c r="E98" s="447">
        <f>'D-12-1'!E98+'D-12-2'!E98</f>
        <v>0</v>
      </c>
      <c r="F98" s="447">
        <f>'D-12-1'!F98+'D-12-2'!F98</f>
        <v>0</v>
      </c>
      <c r="G98" s="448">
        <f>'D-12-1'!G98+'D-12-2'!G98</f>
        <v>0</v>
      </c>
      <c r="H98" s="448">
        <f>'D-12-1'!H98+'D-12-2'!H98</f>
        <v>0</v>
      </c>
      <c r="I98" s="448">
        <f>'D-12-1'!I98+'D-12-2'!I98</f>
        <v>0</v>
      </c>
      <c r="J98" s="448">
        <f>'D-12-1'!J98+'D-12-2'!J98</f>
        <v>0</v>
      </c>
      <c r="K98" s="448">
        <f>'D-12-1'!K98+'D-12-2'!K98</f>
        <v>0</v>
      </c>
      <c r="L98" s="448">
        <f>'D-12-1'!L98+'D-12-2'!L98</f>
        <v>0</v>
      </c>
      <c r="M98" s="448">
        <f>'D-12-1'!M98+'D-12-2'!M98</f>
        <v>0</v>
      </c>
      <c r="N98" s="448">
        <f>'D-12-1'!N98+'D-12-2'!N98</f>
        <v>0</v>
      </c>
      <c r="O98" s="448">
        <f>'D-12-1'!O98+'D-12-2'!O98</f>
        <v>0</v>
      </c>
      <c r="P98" s="448">
        <f>'D-12-1'!P98+'D-12-2'!P98</f>
        <v>0</v>
      </c>
      <c r="Q98" s="448">
        <f>'D-12-1'!Q98+'D-12-2'!Q98</f>
        <v>0</v>
      </c>
      <c r="R98" s="448">
        <f>'D-12-1'!R98+'D-12-2'!R98</f>
        <v>1</v>
      </c>
      <c r="S98" s="448">
        <f>'D-12-1'!S98+'D-12-2'!S98</f>
        <v>0</v>
      </c>
      <c r="T98" s="448">
        <f>'D-12-1'!T98+'D-12-2'!T98</f>
        <v>2</v>
      </c>
      <c r="U98" s="448">
        <f>'D-12-1'!U98+'D-12-2'!U98</f>
        <v>3</v>
      </c>
      <c r="V98" s="448">
        <f>'D-12-1'!V98+'D-12-2'!V98</f>
        <v>0</v>
      </c>
      <c r="W98" s="448">
        <f>'D-12-1'!W98+'D-12-2'!W98</f>
        <v>36</v>
      </c>
      <c r="X98" s="315" t="s">
        <v>446</v>
      </c>
      <c r="Y98" s="1583"/>
    </row>
    <row r="99" spans="1:25" ht="25.5" customHeight="1" thickBot="1" x14ac:dyDescent="0.25">
      <c r="A99" s="1590" t="s">
        <v>530</v>
      </c>
      <c r="B99" s="1591" t="s">
        <v>531</v>
      </c>
      <c r="C99" s="967" t="s">
        <v>801</v>
      </c>
      <c r="D99" s="971">
        <f t="shared" si="1"/>
        <v>9</v>
      </c>
      <c r="E99" s="449">
        <f>'D-12-1'!E99+'D-12-2'!E99</f>
        <v>0</v>
      </c>
      <c r="F99" s="449">
        <f>'D-12-1'!F99+'D-12-2'!F99</f>
        <v>1</v>
      </c>
      <c r="G99" s="450">
        <f>'D-12-1'!G99+'D-12-2'!G99</f>
        <v>0</v>
      </c>
      <c r="H99" s="450">
        <f>'D-12-1'!H99+'D-12-2'!H99</f>
        <v>0</v>
      </c>
      <c r="I99" s="450">
        <f>'D-12-1'!I99+'D-12-2'!I99</f>
        <v>0</v>
      </c>
      <c r="J99" s="450">
        <f>'D-12-1'!J99+'D-12-2'!J99</f>
        <v>1</v>
      </c>
      <c r="K99" s="450">
        <f>'D-12-1'!K99+'D-12-2'!K99</f>
        <v>0</v>
      </c>
      <c r="L99" s="450">
        <f>'D-12-1'!L99+'D-12-2'!L99</f>
        <v>1</v>
      </c>
      <c r="M99" s="450">
        <f>'D-12-1'!M99+'D-12-2'!M99</f>
        <v>1</v>
      </c>
      <c r="N99" s="450">
        <f>'D-12-1'!N99+'D-12-2'!N99</f>
        <v>0</v>
      </c>
      <c r="O99" s="450">
        <f>'D-12-1'!O99+'D-12-2'!O99</f>
        <v>0</v>
      </c>
      <c r="P99" s="450">
        <f>'D-12-1'!P99+'D-12-2'!P99</f>
        <v>2</v>
      </c>
      <c r="Q99" s="450">
        <f>'D-12-1'!Q99+'D-12-2'!Q99</f>
        <v>1</v>
      </c>
      <c r="R99" s="450">
        <f>'D-12-1'!R99+'D-12-2'!R99</f>
        <v>0</v>
      </c>
      <c r="S99" s="450">
        <f>'D-12-1'!S99+'D-12-2'!S99</f>
        <v>0</v>
      </c>
      <c r="T99" s="450">
        <f>'D-12-1'!T99+'D-12-2'!T99</f>
        <v>0</v>
      </c>
      <c r="U99" s="450">
        <f>'D-12-1'!U99+'D-12-2'!U99</f>
        <v>0</v>
      </c>
      <c r="V99" s="450">
        <f>'D-12-1'!V99+'D-12-2'!V99</f>
        <v>1</v>
      </c>
      <c r="W99" s="450">
        <f>'D-12-1'!W99+'D-12-2'!W99</f>
        <v>1</v>
      </c>
      <c r="X99" s="316" t="s">
        <v>184</v>
      </c>
      <c r="Y99" s="1586" t="s">
        <v>623</v>
      </c>
    </row>
    <row r="100" spans="1:25" ht="25.5" customHeight="1" thickBot="1" x14ac:dyDescent="0.25">
      <c r="A100" s="1590"/>
      <c r="B100" s="1591"/>
      <c r="C100" s="967" t="s">
        <v>802</v>
      </c>
      <c r="D100" s="971">
        <f t="shared" si="1"/>
        <v>14</v>
      </c>
      <c r="E100" s="449">
        <f>'D-12-1'!E100+'D-12-2'!E100</f>
        <v>0</v>
      </c>
      <c r="F100" s="449">
        <f>'D-12-1'!F100+'D-12-2'!F100</f>
        <v>3</v>
      </c>
      <c r="G100" s="450">
        <f>'D-12-1'!G100+'D-12-2'!G100</f>
        <v>0</v>
      </c>
      <c r="H100" s="450">
        <f>'D-12-1'!H100+'D-12-2'!H100</f>
        <v>2</v>
      </c>
      <c r="I100" s="450">
        <f>'D-12-1'!I100+'D-12-2'!I100</f>
        <v>3</v>
      </c>
      <c r="J100" s="450">
        <f>'D-12-1'!J100+'D-12-2'!J100</f>
        <v>0</v>
      </c>
      <c r="K100" s="450">
        <f>'D-12-1'!K100+'D-12-2'!K100</f>
        <v>1</v>
      </c>
      <c r="L100" s="450">
        <f>'D-12-1'!L100+'D-12-2'!L100</f>
        <v>1</v>
      </c>
      <c r="M100" s="450">
        <f>'D-12-1'!M100+'D-12-2'!M100</f>
        <v>0</v>
      </c>
      <c r="N100" s="450">
        <f>'D-12-1'!N100+'D-12-2'!N100</f>
        <v>0</v>
      </c>
      <c r="O100" s="450">
        <f>'D-12-1'!O100+'D-12-2'!O100</f>
        <v>0</v>
      </c>
      <c r="P100" s="450">
        <f>'D-12-1'!P100+'D-12-2'!P100</f>
        <v>0</v>
      </c>
      <c r="Q100" s="450">
        <f>'D-12-1'!Q100+'D-12-2'!Q100</f>
        <v>0</v>
      </c>
      <c r="R100" s="450">
        <f>'D-12-1'!R100+'D-12-2'!R100</f>
        <v>0</v>
      </c>
      <c r="S100" s="450">
        <f>'D-12-1'!S100+'D-12-2'!S100</f>
        <v>1</v>
      </c>
      <c r="T100" s="450">
        <f>'D-12-1'!T100+'D-12-2'!T100</f>
        <v>0</v>
      </c>
      <c r="U100" s="450">
        <f>'D-12-1'!U100+'D-12-2'!U100</f>
        <v>1</v>
      </c>
      <c r="V100" s="450">
        <f>'D-12-1'!V100+'D-12-2'!V100</f>
        <v>0</v>
      </c>
      <c r="W100" s="450">
        <f>'D-12-1'!W100+'D-12-2'!W100</f>
        <v>2</v>
      </c>
      <c r="X100" s="316" t="s">
        <v>446</v>
      </c>
      <c r="Y100" s="1586"/>
    </row>
    <row r="101" spans="1:25" ht="13.5" thickBot="1" x14ac:dyDescent="0.25">
      <c r="A101" s="1592" t="s">
        <v>532</v>
      </c>
      <c r="B101" s="1593" t="s">
        <v>533</v>
      </c>
      <c r="C101" s="965" t="s">
        <v>801</v>
      </c>
      <c r="D101" s="446">
        <f t="shared" si="1"/>
        <v>183</v>
      </c>
      <c r="E101" s="447">
        <f>'D-12-1'!E101+'D-12-2'!E101</f>
        <v>0</v>
      </c>
      <c r="F101" s="447">
        <f>'D-12-1'!F101+'D-12-2'!F101</f>
        <v>1</v>
      </c>
      <c r="G101" s="448">
        <f>'D-12-1'!G101+'D-12-2'!G101</f>
        <v>1</v>
      </c>
      <c r="H101" s="448">
        <f>'D-12-1'!H101+'D-12-2'!H101</f>
        <v>0</v>
      </c>
      <c r="I101" s="448">
        <f>'D-12-1'!I101+'D-12-2'!I101</f>
        <v>0</v>
      </c>
      <c r="J101" s="448">
        <f>'D-12-1'!J101+'D-12-2'!J101</f>
        <v>1</v>
      </c>
      <c r="K101" s="448">
        <f>'D-12-1'!K101+'D-12-2'!K101</f>
        <v>4</v>
      </c>
      <c r="L101" s="448">
        <f>'D-12-1'!L101+'D-12-2'!L101</f>
        <v>4</v>
      </c>
      <c r="M101" s="448">
        <f>'D-12-1'!M101+'D-12-2'!M101</f>
        <v>7</v>
      </c>
      <c r="N101" s="448">
        <f>'D-12-1'!N101+'D-12-2'!N101</f>
        <v>10</v>
      </c>
      <c r="O101" s="448">
        <f>'D-12-1'!O101+'D-12-2'!O101</f>
        <v>22</v>
      </c>
      <c r="P101" s="448">
        <f>'D-12-1'!P101+'D-12-2'!P101</f>
        <v>24</v>
      </c>
      <c r="Q101" s="448">
        <f>'D-12-1'!Q101+'D-12-2'!Q101</f>
        <v>23</v>
      </c>
      <c r="R101" s="448">
        <f>'D-12-1'!R101+'D-12-2'!R101</f>
        <v>23</v>
      </c>
      <c r="S101" s="448">
        <f>'D-12-1'!S101+'D-12-2'!S101</f>
        <v>28</v>
      </c>
      <c r="T101" s="448">
        <f>'D-12-1'!T101+'D-12-2'!T101</f>
        <v>29</v>
      </c>
      <c r="U101" s="448">
        <f>'D-12-1'!U101+'D-12-2'!U101</f>
        <v>2</v>
      </c>
      <c r="V101" s="448">
        <f>'D-12-1'!V101+'D-12-2'!V101</f>
        <v>0</v>
      </c>
      <c r="W101" s="448">
        <f>'D-12-1'!W101+'D-12-2'!W101</f>
        <v>4</v>
      </c>
      <c r="X101" s="315" t="s">
        <v>184</v>
      </c>
      <c r="Y101" s="1583" t="s">
        <v>615</v>
      </c>
    </row>
    <row r="102" spans="1:25" ht="13.5" customHeight="1" thickBot="1" x14ac:dyDescent="0.25">
      <c r="A102" s="1592"/>
      <c r="B102" s="1593"/>
      <c r="C102" s="965" t="s">
        <v>802</v>
      </c>
      <c r="D102" s="446">
        <f t="shared" si="1"/>
        <v>12</v>
      </c>
      <c r="E102" s="447">
        <f>'D-12-1'!E102+'D-12-2'!E102</f>
        <v>0</v>
      </c>
      <c r="F102" s="447">
        <f>'D-12-1'!F102+'D-12-2'!F102</f>
        <v>0</v>
      </c>
      <c r="G102" s="448">
        <f>'D-12-1'!G102+'D-12-2'!G102</f>
        <v>0</v>
      </c>
      <c r="H102" s="448">
        <f>'D-12-1'!H102+'D-12-2'!H102</f>
        <v>0</v>
      </c>
      <c r="I102" s="448">
        <f>'D-12-1'!I102+'D-12-2'!I102</f>
        <v>0</v>
      </c>
      <c r="J102" s="448">
        <f>'D-12-1'!J102+'D-12-2'!J102</f>
        <v>0</v>
      </c>
      <c r="K102" s="448">
        <f>'D-12-1'!K102+'D-12-2'!K102</f>
        <v>0</v>
      </c>
      <c r="L102" s="448">
        <f>'D-12-1'!L102+'D-12-2'!L102</f>
        <v>0</v>
      </c>
      <c r="M102" s="448">
        <f>'D-12-1'!M102+'D-12-2'!M102</f>
        <v>1</v>
      </c>
      <c r="N102" s="448">
        <f>'D-12-1'!N102+'D-12-2'!N102</f>
        <v>3</v>
      </c>
      <c r="O102" s="448">
        <f>'D-12-1'!O102+'D-12-2'!O102</f>
        <v>1</v>
      </c>
      <c r="P102" s="448">
        <f>'D-12-1'!P102+'D-12-2'!P102</f>
        <v>0</v>
      </c>
      <c r="Q102" s="448">
        <f>'D-12-1'!Q102+'D-12-2'!Q102</f>
        <v>0</v>
      </c>
      <c r="R102" s="448">
        <f>'D-12-1'!R102+'D-12-2'!R102</f>
        <v>0</v>
      </c>
      <c r="S102" s="448">
        <f>'D-12-1'!S102+'D-12-2'!S102</f>
        <v>1</v>
      </c>
      <c r="T102" s="448">
        <f>'D-12-1'!T102+'D-12-2'!T102</f>
        <v>1</v>
      </c>
      <c r="U102" s="448">
        <f>'D-12-1'!U102+'D-12-2'!U102</f>
        <v>0</v>
      </c>
      <c r="V102" s="448">
        <f>'D-12-1'!V102+'D-12-2'!V102</f>
        <v>1</v>
      </c>
      <c r="W102" s="448">
        <f>'D-12-1'!W102+'D-12-2'!W102</f>
        <v>4</v>
      </c>
      <c r="X102" s="315" t="s">
        <v>446</v>
      </c>
      <c r="Y102" s="1583"/>
    </row>
    <row r="103" spans="1:25" ht="13.5" thickBot="1" x14ac:dyDescent="0.25">
      <c r="A103" s="1590" t="s">
        <v>1125</v>
      </c>
      <c r="B103" s="1591" t="s">
        <v>643</v>
      </c>
      <c r="C103" s="967" t="s">
        <v>801</v>
      </c>
      <c r="D103" s="971">
        <f t="shared" si="1"/>
        <v>114</v>
      </c>
      <c r="E103" s="449">
        <f>'D-12-1'!E103+'D-12-2'!E103</f>
        <v>0</v>
      </c>
      <c r="F103" s="449">
        <f>'D-12-1'!F103+'D-12-2'!F103</f>
        <v>8</v>
      </c>
      <c r="G103" s="450">
        <f>'D-12-1'!G103+'D-12-2'!G103</f>
        <v>5</v>
      </c>
      <c r="H103" s="450">
        <f>'D-12-1'!H103+'D-12-2'!H103</f>
        <v>13</v>
      </c>
      <c r="I103" s="450">
        <f>'D-12-1'!I103+'D-12-2'!I103</f>
        <v>7</v>
      </c>
      <c r="J103" s="450">
        <f>'D-12-1'!J103+'D-12-2'!J103</f>
        <v>6</v>
      </c>
      <c r="K103" s="450">
        <f>'D-12-1'!K103+'D-12-2'!K103</f>
        <v>8</v>
      </c>
      <c r="L103" s="450">
        <f>'D-12-1'!L103+'D-12-2'!L103</f>
        <v>5</v>
      </c>
      <c r="M103" s="450">
        <f>'D-12-1'!M103+'D-12-2'!M103</f>
        <v>4</v>
      </c>
      <c r="N103" s="450">
        <f>'D-12-1'!N103+'D-12-2'!N103</f>
        <v>9</v>
      </c>
      <c r="O103" s="450">
        <f>'D-12-1'!O103+'D-12-2'!O103</f>
        <v>9</v>
      </c>
      <c r="P103" s="450">
        <f>'D-12-1'!P103+'D-12-2'!P103</f>
        <v>3</v>
      </c>
      <c r="Q103" s="450">
        <f>'D-12-1'!Q103+'D-12-2'!Q103</f>
        <v>9</v>
      </c>
      <c r="R103" s="450">
        <f>'D-12-1'!R103+'D-12-2'!R103</f>
        <v>10</v>
      </c>
      <c r="S103" s="450">
        <f>'D-12-1'!S103+'D-12-2'!S103</f>
        <v>5</v>
      </c>
      <c r="T103" s="450">
        <f>'D-12-1'!T103+'D-12-2'!T103</f>
        <v>1</v>
      </c>
      <c r="U103" s="450">
        <f>'D-12-1'!U103+'D-12-2'!U103</f>
        <v>1</v>
      </c>
      <c r="V103" s="450">
        <f>'D-12-1'!V103+'D-12-2'!V103</f>
        <v>1</v>
      </c>
      <c r="W103" s="450">
        <f>'D-12-1'!W103+'D-12-2'!W103</f>
        <v>10</v>
      </c>
      <c r="X103" s="316" t="s">
        <v>184</v>
      </c>
      <c r="Y103" s="1586" t="s">
        <v>687</v>
      </c>
    </row>
    <row r="104" spans="1:25" ht="79.5" customHeight="1" thickBot="1" x14ac:dyDescent="0.25">
      <c r="A104" s="1590"/>
      <c r="B104" s="1591"/>
      <c r="C104" s="967" t="s">
        <v>802</v>
      </c>
      <c r="D104" s="971">
        <f t="shared" si="1"/>
        <v>74</v>
      </c>
      <c r="E104" s="449">
        <f>'D-12-1'!E104+'D-12-2'!E104</f>
        <v>0</v>
      </c>
      <c r="F104" s="449">
        <f>'D-12-1'!F104+'D-12-2'!F104</f>
        <v>8</v>
      </c>
      <c r="G104" s="450">
        <f>'D-12-1'!G104+'D-12-2'!G104</f>
        <v>8</v>
      </c>
      <c r="H104" s="450">
        <f>'D-12-1'!H104+'D-12-2'!H104</f>
        <v>7</v>
      </c>
      <c r="I104" s="450">
        <f>'D-12-1'!I104+'D-12-2'!I104</f>
        <v>7</v>
      </c>
      <c r="J104" s="450">
        <f>'D-12-1'!J104+'D-12-2'!J104</f>
        <v>6</v>
      </c>
      <c r="K104" s="450">
        <f>'D-12-1'!K104+'D-12-2'!K104</f>
        <v>4</v>
      </c>
      <c r="L104" s="450">
        <f>'D-12-1'!L104+'D-12-2'!L104</f>
        <v>1</v>
      </c>
      <c r="M104" s="450">
        <f>'D-12-1'!M104+'D-12-2'!M104</f>
        <v>4</v>
      </c>
      <c r="N104" s="450">
        <f>'D-12-1'!N104+'D-12-2'!N104</f>
        <v>2</v>
      </c>
      <c r="O104" s="450">
        <f>'D-12-1'!O104+'D-12-2'!O104</f>
        <v>2</v>
      </c>
      <c r="P104" s="450">
        <f>'D-12-1'!P104+'D-12-2'!P104</f>
        <v>3</v>
      </c>
      <c r="Q104" s="450">
        <f>'D-12-1'!Q104+'D-12-2'!Q104</f>
        <v>6</v>
      </c>
      <c r="R104" s="450">
        <f>'D-12-1'!R104+'D-12-2'!R104</f>
        <v>1</v>
      </c>
      <c r="S104" s="450">
        <f>'D-12-1'!S104+'D-12-2'!S104</f>
        <v>2</v>
      </c>
      <c r="T104" s="450">
        <f>'D-12-1'!T104+'D-12-2'!T104</f>
        <v>1</v>
      </c>
      <c r="U104" s="450">
        <f>'D-12-1'!U104+'D-12-2'!U104</f>
        <v>2</v>
      </c>
      <c r="V104" s="450">
        <f>'D-12-1'!V104+'D-12-2'!V104</f>
        <v>0</v>
      </c>
      <c r="W104" s="450">
        <f>'D-12-1'!W104+'D-12-2'!W104</f>
        <v>10</v>
      </c>
      <c r="X104" s="316" t="s">
        <v>446</v>
      </c>
      <c r="Y104" s="1586"/>
    </row>
    <row r="105" spans="1:25" ht="13.5" thickBot="1" x14ac:dyDescent="0.25">
      <c r="A105" s="1592" t="s">
        <v>534</v>
      </c>
      <c r="B105" s="1593" t="s">
        <v>535</v>
      </c>
      <c r="C105" s="965" t="s">
        <v>801</v>
      </c>
      <c r="D105" s="446">
        <f t="shared" si="1"/>
        <v>29</v>
      </c>
      <c r="E105" s="447">
        <f>'D-12-1'!E105+'D-12-2'!E105</f>
        <v>0</v>
      </c>
      <c r="F105" s="447">
        <f>'D-12-1'!F105+'D-12-2'!F105</f>
        <v>0</v>
      </c>
      <c r="G105" s="448">
        <f>'D-12-1'!G105+'D-12-2'!G105</f>
        <v>0</v>
      </c>
      <c r="H105" s="448">
        <f>'D-12-1'!H105+'D-12-2'!H105</f>
        <v>0</v>
      </c>
      <c r="I105" s="448">
        <f>'D-12-1'!I105+'D-12-2'!I105</f>
        <v>0</v>
      </c>
      <c r="J105" s="448">
        <f>'D-12-1'!J105+'D-12-2'!J105</f>
        <v>0</v>
      </c>
      <c r="K105" s="448">
        <f>'D-12-1'!K105+'D-12-2'!K105</f>
        <v>1</v>
      </c>
      <c r="L105" s="448">
        <f>'D-12-1'!L105+'D-12-2'!L105</f>
        <v>2</v>
      </c>
      <c r="M105" s="448">
        <f>'D-12-1'!M105+'D-12-2'!M105</f>
        <v>1</v>
      </c>
      <c r="N105" s="448">
        <f>'D-12-1'!N105+'D-12-2'!N105</f>
        <v>3</v>
      </c>
      <c r="O105" s="448">
        <f>'D-12-1'!O105+'D-12-2'!O105</f>
        <v>4</v>
      </c>
      <c r="P105" s="448">
        <f>'D-12-1'!P105+'D-12-2'!P105</f>
        <v>4</v>
      </c>
      <c r="Q105" s="448">
        <f>'D-12-1'!Q105+'D-12-2'!Q105</f>
        <v>5</v>
      </c>
      <c r="R105" s="448">
        <f>'D-12-1'!R105+'D-12-2'!R105</f>
        <v>6</v>
      </c>
      <c r="S105" s="448">
        <f>'D-12-1'!S105+'D-12-2'!S105</f>
        <v>3</v>
      </c>
      <c r="T105" s="448">
        <f>'D-12-1'!T105+'D-12-2'!T105</f>
        <v>0</v>
      </c>
      <c r="U105" s="448">
        <f>'D-12-1'!U105+'D-12-2'!U105</f>
        <v>0</v>
      </c>
      <c r="V105" s="448">
        <f>'D-12-1'!V105+'D-12-2'!V105</f>
        <v>0</v>
      </c>
      <c r="W105" s="448">
        <f>'D-12-1'!W105+'D-12-2'!W105</f>
        <v>0</v>
      </c>
      <c r="X105" s="315" t="s">
        <v>184</v>
      </c>
      <c r="Y105" s="1583" t="s">
        <v>616</v>
      </c>
    </row>
    <row r="106" spans="1:25" ht="13.5" thickBot="1" x14ac:dyDescent="0.25">
      <c r="A106" s="1592"/>
      <c r="B106" s="1593"/>
      <c r="C106" s="965" t="s">
        <v>802</v>
      </c>
      <c r="D106" s="446">
        <f t="shared" si="1"/>
        <v>2</v>
      </c>
      <c r="E106" s="447">
        <f>'D-12-1'!E106+'D-12-2'!E106</f>
        <v>0</v>
      </c>
      <c r="F106" s="447">
        <f>'D-12-1'!F106+'D-12-2'!F106</f>
        <v>0</v>
      </c>
      <c r="G106" s="448">
        <f>'D-12-1'!G106+'D-12-2'!G106</f>
        <v>0</v>
      </c>
      <c r="H106" s="448">
        <f>'D-12-1'!H106+'D-12-2'!H106</f>
        <v>0</v>
      </c>
      <c r="I106" s="448">
        <f>'D-12-1'!I106+'D-12-2'!I106</f>
        <v>0</v>
      </c>
      <c r="J106" s="448">
        <f>'D-12-1'!J106+'D-12-2'!J106</f>
        <v>0</v>
      </c>
      <c r="K106" s="448">
        <f>'D-12-1'!K106+'D-12-2'!K106</f>
        <v>0</v>
      </c>
      <c r="L106" s="448">
        <f>'D-12-1'!L106+'D-12-2'!L106</f>
        <v>0</v>
      </c>
      <c r="M106" s="448">
        <f>'D-12-1'!M106+'D-12-2'!M106</f>
        <v>0</v>
      </c>
      <c r="N106" s="448">
        <f>'D-12-1'!N106+'D-12-2'!N106</f>
        <v>0</v>
      </c>
      <c r="O106" s="448">
        <f>'D-12-1'!O106+'D-12-2'!O106</f>
        <v>0</v>
      </c>
      <c r="P106" s="448">
        <f>'D-12-1'!P106+'D-12-2'!P106</f>
        <v>0</v>
      </c>
      <c r="Q106" s="448">
        <f>'D-12-1'!Q106+'D-12-2'!Q106</f>
        <v>0</v>
      </c>
      <c r="R106" s="448">
        <f>'D-12-1'!R106+'D-12-2'!R106</f>
        <v>1</v>
      </c>
      <c r="S106" s="448">
        <f>'D-12-1'!S106+'D-12-2'!S106</f>
        <v>1</v>
      </c>
      <c r="T106" s="448">
        <f>'D-12-1'!T106+'D-12-2'!T106</f>
        <v>0</v>
      </c>
      <c r="U106" s="448">
        <f>'D-12-1'!U106+'D-12-2'!U106</f>
        <v>0</v>
      </c>
      <c r="V106" s="448">
        <f>'D-12-1'!V106+'D-12-2'!V106</f>
        <v>0</v>
      </c>
      <c r="W106" s="448">
        <f>'D-12-1'!W106+'D-12-2'!W106</f>
        <v>0</v>
      </c>
      <c r="X106" s="315" t="s">
        <v>446</v>
      </c>
      <c r="Y106" s="1583"/>
    </row>
    <row r="107" spans="1:25" ht="13.5" thickBot="1" x14ac:dyDescent="0.25">
      <c r="A107" s="1590" t="s">
        <v>536</v>
      </c>
      <c r="B107" s="1591" t="s">
        <v>1076</v>
      </c>
      <c r="C107" s="967" t="s">
        <v>801</v>
      </c>
      <c r="D107" s="971">
        <f t="shared" si="1"/>
        <v>23</v>
      </c>
      <c r="E107" s="449">
        <f>'D-12-1'!E107+'D-12-2'!E107</f>
        <v>0</v>
      </c>
      <c r="F107" s="449">
        <f>'D-12-1'!F107+'D-12-2'!F107</f>
        <v>0</v>
      </c>
      <c r="G107" s="450">
        <f>'D-12-1'!G107+'D-12-2'!G107</f>
        <v>0</v>
      </c>
      <c r="H107" s="450">
        <f>'D-12-1'!H107+'D-12-2'!H107</f>
        <v>0</v>
      </c>
      <c r="I107" s="450">
        <f>'D-12-1'!I107+'D-12-2'!I107</f>
        <v>1</v>
      </c>
      <c r="J107" s="450">
        <f>'D-12-1'!J107+'D-12-2'!J107</f>
        <v>0</v>
      </c>
      <c r="K107" s="450">
        <f>'D-12-1'!K107+'D-12-2'!K107</f>
        <v>0</v>
      </c>
      <c r="L107" s="450">
        <f>'D-12-1'!L107+'D-12-2'!L107</f>
        <v>0</v>
      </c>
      <c r="M107" s="450">
        <f>'D-12-1'!M107+'D-12-2'!M107</f>
        <v>0</v>
      </c>
      <c r="N107" s="450">
        <f>'D-12-1'!N107+'D-12-2'!N107</f>
        <v>2</v>
      </c>
      <c r="O107" s="450">
        <f>'D-12-1'!O107+'D-12-2'!O107</f>
        <v>1</v>
      </c>
      <c r="P107" s="450">
        <f>'D-12-1'!P107+'D-12-2'!P107</f>
        <v>2</v>
      </c>
      <c r="Q107" s="450">
        <f>'D-12-1'!Q107+'D-12-2'!Q107</f>
        <v>2</v>
      </c>
      <c r="R107" s="450">
        <f>'D-12-1'!R107+'D-12-2'!R107</f>
        <v>5</v>
      </c>
      <c r="S107" s="450">
        <f>'D-12-1'!S107+'D-12-2'!S107</f>
        <v>3</v>
      </c>
      <c r="T107" s="450">
        <f>'D-12-1'!T107+'D-12-2'!T107</f>
        <v>2</v>
      </c>
      <c r="U107" s="450">
        <f>'D-12-1'!U107+'D-12-2'!U107</f>
        <v>0</v>
      </c>
      <c r="V107" s="450">
        <f>'D-12-1'!V107+'D-12-2'!V107</f>
        <v>1</v>
      </c>
      <c r="W107" s="450">
        <f>'D-12-1'!W107+'D-12-2'!W107</f>
        <v>4</v>
      </c>
      <c r="X107" s="316" t="s">
        <v>184</v>
      </c>
      <c r="Y107" s="1586" t="s">
        <v>617</v>
      </c>
    </row>
    <row r="108" spans="1:25" ht="13.5" customHeight="1" thickBot="1" x14ac:dyDescent="0.25">
      <c r="A108" s="1590"/>
      <c r="B108" s="1591"/>
      <c r="C108" s="967" t="s">
        <v>802</v>
      </c>
      <c r="D108" s="971">
        <f t="shared" si="1"/>
        <v>2</v>
      </c>
      <c r="E108" s="449">
        <f>'D-12-1'!E108+'D-12-2'!E108</f>
        <v>0</v>
      </c>
      <c r="F108" s="449">
        <f>'D-12-1'!F108+'D-12-2'!F108</f>
        <v>0</v>
      </c>
      <c r="G108" s="450">
        <f>'D-12-1'!G108+'D-12-2'!G108</f>
        <v>0</v>
      </c>
      <c r="H108" s="450">
        <f>'D-12-1'!H108+'D-12-2'!H108</f>
        <v>0</v>
      </c>
      <c r="I108" s="450">
        <f>'D-12-1'!I108+'D-12-2'!I108</f>
        <v>0</v>
      </c>
      <c r="J108" s="450">
        <f>'D-12-1'!J108+'D-12-2'!J108</f>
        <v>0</v>
      </c>
      <c r="K108" s="450">
        <f>'D-12-1'!K108+'D-12-2'!K108</f>
        <v>0</v>
      </c>
      <c r="L108" s="450">
        <f>'D-12-1'!L108+'D-12-2'!L108</f>
        <v>0</v>
      </c>
      <c r="M108" s="450">
        <f>'D-12-1'!M108+'D-12-2'!M108</f>
        <v>0</v>
      </c>
      <c r="N108" s="450">
        <f>'D-12-1'!N108+'D-12-2'!N108</f>
        <v>0</v>
      </c>
      <c r="O108" s="450">
        <f>'D-12-1'!O108+'D-12-2'!O108</f>
        <v>0</v>
      </c>
      <c r="P108" s="450">
        <f>'D-12-1'!P108+'D-12-2'!P108</f>
        <v>0</v>
      </c>
      <c r="Q108" s="450">
        <f>'D-12-1'!Q108+'D-12-2'!Q108</f>
        <v>0</v>
      </c>
      <c r="R108" s="450">
        <f>'D-12-1'!R108+'D-12-2'!R108</f>
        <v>0</v>
      </c>
      <c r="S108" s="450">
        <f>'D-12-1'!S108+'D-12-2'!S108</f>
        <v>0</v>
      </c>
      <c r="T108" s="450">
        <f>'D-12-1'!T108+'D-12-2'!T108</f>
        <v>1</v>
      </c>
      <c r="U108" s="450">
        <f>'D-12-1'!U108+'D-12-2'!U108</f>
        <v>1</v>
      </c>
      <c r="V108" s="450">
        <f>'D-12-1'!V108+'D-12-2'!V108</f>
        <v>0</v>
      </c>
      <c r="W108" s="450">
        <f>'D-12-1'!W108+'D-12-2'!W108</f>
        <v>0</v>
      </c>
      <c r="X108" s="316" t="s">
        <v>446</v>
      </c>
      <c r="Y108" s="1586"/>
    </row>
    <row r="109" spans="1:25" ht="13.5" thickBot="1" x14ac:dyDescent="0.25">
      <c r="A109" s="1592" t="s">
        <v>537</v>
      </c>
      <c r="B109" s="1593" t="s">
        <v>538</v>
      </c>
      <c r="C109" s="965" t="s">
        <v>801</v>
      </c>
      <c r="D109" s="446">
        <f t="shared" si="1"/>
        <v>6</v>
      </c>
      <c r="E109" s="447">
        <f>'D-12-1'!E109+'D-12-2'!E109</f>
        <v>0</v>
      </c>
      <c r="F109" s="447">
        <f>'D-12-1'!F109+'D-12-2'!F109</f>
        <v>0</v>
      </c>
      <c r="G109" s="448">
        <f>'D-12-1'!G109+'D-12-2'!G109</f>
        <v>1</v>
      </c>
      <c r="H109" s="448">
        <f>'D-12-1'!H109+'D-12-2'!H109</f>
        <v>0</v>
      </c>
      <c r="I109" s="448">
        <f>'D-12-1'!I109+'D-12-2'!I109</f>
        <v>0</v>
      </c>
      <c r="J109" s="448">
        <f>'D-12-1'!J109+'D-12-2'!J109</f>
        <v>0</v>
      </c>
      <c r="K109" s="448">
        <f>'D-12-1'!K109+'D-12-2'!K109</f>
        <v>0</v>
      </c>
      <c r="L109" s="448">
        <f>'D-12-1'!L109+'D-12-2'!L109</f>
        <v>0</v>
      </c>
      <c r="M109" s="448">
        <f>'D-12-1'!M109+'D-12-2'!M109</f>
        <v>0</v>
      </c>
      <c r="N109" s="448">
        <f>'D-12-1'!N109+'D-12-2'!N109</f>
        <v>0</v>
      </c>
      <c r="O109" s="448">
        <f>'D-12-1'!O109+'D-12-2'!O109</f>
        <v>0</v>
      </c>
      <c r="P109" s="448">
        <f>'D-12-1'!P109+'D-12-2'!P109</f>
        <v>2</v>
      </c>
      <c r="Q109" s="448">
        <f>'D-12-1'!Q109+'D-12-2'!Q109</f>
        <v>1</v>
      </c>
      <c r="R109" s="448">
        <f>'D-12-1'!R109+'D-12-2'!R109</f>
        <v>1</v>
      </c>
      <c r="S109" s="448">
        <f>'D-12-1'!S109+'D-12-2'!S109</f>
        <v>1</v>
      </c>
      <c r="T109" s="448">
        <f>'D-12-1'!T109+'D-12-2'!T109</f>
        <v>0</v>
      </c>
      <c r="U109" s="448">
        <f>'D-12-1'!U109+'D-12-2'!U109</f>
        <v>0</v>
      </c>
      <c r="V109" s="448">
        <f>'D-12-1'!V109+'D-12-2'!V109</f>
        <v>0</v>
      </c>
      <c r="W109" s="448">
        <f>'D-12-1'!W109+'D-12-2'!W109</f>
        <v>0</v>
      </c>
      <c r="X109" s="315" t="s">
        <v>184</v>
      </c>
      <c r="Y109" s="1583" t="s">
        <v>618</v>
      </c>
    </row>
    <row r="110" spans="1:25" ht="13.5" customHeight="1" thickBot="1" x14ac:dyDescent="0.25">
      <c r="A110" s="1592"/>
      <c r="B110" s="1593"/>
      <c r="C110" s="965" t="s">
        <v>802</v>
      </c>
      <c r="D110" s="446">
        <f t="shared" si="1"/>
        <v>0</v>
      </c>
      <c r="E110" s="447">
        <f>'D-12-1'!E110+'D-12-2'!E110</f>
        <v>0</v>
      </c>
      <c r="F110" s="447">
        <f>'D-12-1'!F110+'D-12-2'!F110</f>
        <v>0</v>
      </c>
      <c r="G110" s="448">
        <f>'D-12-1'!G110+'D-12-2'!G110</f>
        <v>0</v>
      </c>
      <c r="H110" s="448">
        <f>'D-12-1'!H110+'D-12-2'!H110</f>
        <v>0</v>
      </c>
      <c r="I110" s="448">
        <f>'D-12-1'!I110+'D-12-2'!I110</f>
        <v>0</v>
      </c>
      <c r="J110" s="448">
        <f>'D-12-1'!J110+'D-12-2'!J110</f>
        <v>0</v>
      </c>
      <c r="K110" s="448">
        <f>'D-12-1'!K110+'D-12-2'!K110</f>
        <v>0</v>
      </c>
      <c r="L110" s="448">
        <f>'D-12-1'!L110+'D-12-2'!L110</f>
        <v>0</v>
      </c>
      <c r="M110" s="448">
        <f>'D-12-1'!M110+'D-12-2'!M110</f>
        <v>0</v>
      </c>
      <c r="N110" s="448">
        <f>'D-12-1'!N110+'D-12-2'!N110</f>
        <v>0</v>
      </c>
      <c r="O110" s="448">
        <f>'D-12-1'!O110+'D-12-2'!O110</f>
        <v>0</v>
      </c>
      <c r="P110" s="448">
        <f>'D-12-1'!P110+'D-12-2'!P110</f>
        <v>0</v>
      </c>
      <c r="Q110" s="448">
        <f>'D-12-1'!Q110+'D-12-2'!Q110</f>
        <v>0</v>
      </c>
      <c r="R110" s="448">
        <f>'D-12-1'!R110+'D-12-2'!R110</f>
        <v>0</v>
      </c>
      <c r="S110" s="448">
        <f>'D-12-1'!S110+'D-12-2'!S110</f>
        <v>0</v>
      </c>
      <c r="T110" s="448">
        <f>'D-12-1'!T110+'D-12-2'!T110</f>
        <v>0</v>
      </c>
      <c r="U110" s="448">
        <f>'D-12-1'!U110+'D-12-2'!U110</f>
        <v>0</v>
      </c>
      <c r="V110" s="448">
        <f>'D-12-1'!V110+'D-12-2'!V110</f>
        <v>0</v>
      </c>
      <c r="W110" s="448">
        <f>'D-12-1'!W110+'D-12-2'!W110</f>
        <v>0</v>
      </c>
      <c r="X110" s="315" t="s">
        <v>446</v>
      </c>
      <c r="Y110" s="1583"/>
    </row>
    <row r="111" spans="1:25" ht="18" customHeight="1" thickBot="1" x14ac:dyDescent="0.25">
      <c r="A111" s="1590" t="s">
        <v>539</v>
      </c>
      <c r="B111" s="1591" t="s">
        <v>540</v>
      </c>
      <c r="C111" s="967" t="s">
        <v>801</v>
      </c>
      <c r="D111" s="971">
        <f t="shared" si="1"/>
        <v>11</v>
      </c>
      <c r="E111" s="449">
        <f>'D-12-1'!E111+'D-12-2'!E111</f>
        <v>0</v>
      </c>
      <c r="F111" s="449">
        <f>'D-12-1'!F111+'D-12-2'!F111</f>
        <v>0</v>
      </c>
      <c r="G111" s="450">
        <f>'D-12-1'!G111+'D-12-2'!G111</f>
        <v>0</v>
      </c>
      <c r="H111" s="450">
        <f>'D-12-1'!H111+'D-12-2'!H111</f>
        <v>0</v>
      </c>
      <c r="I111" s="450">
        <f>'D-12-1'!I111+'D-12-2'!I111</f>
        <v>0</v>
      </c>
      <c r="J111" s="450">
        <f>'D-12-1'!J111+'D-12-2'!J111</f>
        <v>0</v>
      </c>
      <c r="K111" s="450">
        <f>'D-12-1'!K111+'D-12-2'!K111</f>
        <v>0</v>
      </c>
      <c r="L111" s="450">
        <f>'D-12-1'!L111+'D-12-2'!L111</f>
        <v>0</v>
      </c>
      <c r="M111" s="450">
        <f>'D-12-1'!M111+'D-12-2'!M111</f>
        <v>1</v>
      </c>
      <c r="N111" s="450">
        <f>'D-12-1'!N111+'D-12-2'!N111</f>
        <v>2</v>
      </c>
      <c r="O111" s="450">
        <f>'D-12-1'!O111+'D-12-2'!O111</f>
        <v>2</v>
      </c>
      <c r="P111" s="450">
        <f>'D-12-1'!P111+'D-12-2'!P111</f>
        <v>1</v>
      </c>
      <c r="Q111" s="450">
        <f>'D-12-1'!Q111+'D-12-2'!Q111</f>
        <v>4</v>
      </c>
      <c r="R111" s="450">
        <f>'D-12-1'!R111+'D-12-2'!R111</f>
        <v>0</v>
      </c>
      <c r="S111" s="450">
        <f>'D-12-1'!S111+'D-12-2'!S111</f>
        <v>1</v>
      </c>
      <c r="T111" s="450">
        <f>'D-12-1'!T111+'D-12-2'!T111</f>
        <v>0</v>
      </c>
      <c r="U111" s="450">
        <f>'D-12-1'!U111+'D-12-2'!U111</f>
        <v>0</v>
      </c>
      <c r="V111" s="450">
        <f>'D-12-1'!V111+'D-12-2'!V111</f>
        <v>0</v>
      </c>
      <c r="W111" s="450">
        <f>'D-12-1'!W111+'D-12-2'!W111</f>
        <v>0</v>
      </c>
      <c r="X111" s="316" t="s">
        <v>184</v>
      </c>
      <c r="Y111" s="1586" t="s">
        <v>619</v>
      </c>
    </row>
    <row r="112" spans="1:25" ht="18" customHeight="1" thickBot="1" x14ac:dyDescent="0.25">
      <c r="A112" s="1590"/>
      <c r="B112" s="1591"/>
      <c r="C112" s="967" t="s">
        <v>802</v>
      </c>
      <c r="D112" s="971">
        <f t="shared" si="1"/>
        <v>2</v>
      </c>
      <c r="E112" s="449">
        <f>'D-12-1'!E112+'D-12-2'!E112</f>
        <v>0</v>
      </c>
      <c r="F112" s="449">
        <f>'D-12-1'!F112+'D-12-2'!F112</f>
        <v>0</v>
      </c>
      <c r="G112" s="450">
        <f>'D-12-1'!G112+'D-12-2'!G112</f>
        <v>0</v>
      </c>
      <c r="H112" s="450">
        <f>'D-12-1'!H112+'D-12-2'!H112</f>
        <v>0</v>
      </c>
      <c r="I112" s="450">
        <f>'D-12-1'!I112+'D-12-2'!I112</f>
        <v>1</v>
      </c>
      <c r="J112" s="450">
        <f>'D-12-1'!J112+'D-12-2'!J112</f>
        <v>0</v>
      </c>
      <c r="K112" s="450">
        <f>'D-12-1'!K112+'D-12-2'!K112</f>
        <v>0</v>
      </c>
      <c r="L112" s="450">
        <f>'D-12-1'!L112+'D-12-2'!L112</f>
        <v>0</v>
      </c>
      <c r="M112" s="450">
        <f>'D-12-1'!M112+'D-12-2'!M112</f>
        <v>0</v>
      </c>
      <c r="N112" s="450">
        <f>'D-12-1'!N112+'D-12-2'!N112</f>
        <v>0</v>
      </c>
      <c r="O112" s="450">
        <f>'D-12-1'!O112+'D-12-2'!O112</f>
        <v>0</v>
      </c>
      <c r="P112" s="450">
        <f>'D-12-1'!P112+'D-12-2'!P112</f>
        <v>0</v>
      </c>
      <c r="Q112" s="450">
        <f>'D-12-1'!Q112+'D-12-2'!Q112</f>
        <v>0</v>
      </c>
      <c r="R112" s="450">
        <f>'D-12-1'!R112+'D-12-2'!R112</f>
        <v>0</v>
      </c>
      <c r="S112" s="450">
        <f>'D-12-1'!S112+'D-12-2'!S112</f>
        <v>0</v>
      </c>
      <c r="T112" s="450">
        <f>'D-12-1'!T112+'D-12-2'!T112</f>
        <v>0</v>
      </c>
      <c r="U112" s="450">
        <f>'D-12-1'!U112+'D-12-2'!U112</f>
        <v>0</v>
      </c>
      <c r="V112" s="450">
        <f>'D-12-1'!V112+'D-12-2'!V112</f>
        <v>0</v>
      </c>
      <c r="W112" s="450">
        <f>'D-12-1'!W112+'D-12-2'!W112</f>
        <v>1</v>
      </c>
      <c r="X112" s="316" t="s">
        <v>446</v>
      </c>
      <c r="Y112" s="1586"/>
    </row>
    <row r="113" spans="1:25" ht="13.5" thickBot="1" x14ac:dyDescent="0.25">
      <c r="A113" s="1592" t="s">
        <v>541</v>
      </c>
      <c r="B113" s="1593" t="s">
        <v>751</v>
      </c>
      <c r="C113" s="965" t="s">
        <v>801</v>
      </c>
      <c r="D113" s="446">
        <f t="shared" si="1"/>
        <v>55</v>
      </c>
      <c r="E113" s="447">
        <f>'D-12-1'!E113+'D-12-2'!E113</f>
        <v>0</v>
      </c>
      <c r="F113" s="447">
        <f>'D-12-1'!F113+'D-12-2'!F113</f>
        <v>0</v>
      </c>
      <c r="G113" s="448">
        <f>'D-12-1'!G113+'D-12-2'!G113</f>
        <v>0</v>
      </c>
      <c r="H113" s="448">
        <f>'D-12-1'!H113+'D-12-2'!H113</f>
        <v>0</v>
      </c>
      <c r="I113" s="448">
        <f>'D-12-1'!I113+'D-12-2'!I113</f>
        <v>0</v>
      </c>
      <c r="J113" s="448">
        <f>'D-12-1'!J113+'D-12-2'!J113</f>
        <v>0</v>
      </c>
      <c r="K113" s="448">
        <f>'D-12-1'!K113+'D-12-2'!K113</f>
        <v>0</v>
      </c>
      <c r="L113" s="448">
        <f>'D-12-1'!L113+'D-12-2'!L113</f>
        <v>1</v>
      </c>
      <c r="M113" s="448">
        <f>'D-12-1'!M113+'D-12-2'!M113</f>
        <v>3</v>
      </c>
      <c r="N113" s="448">
        <f>'D-12-1'!N113+'D-12-2'!N113</f>
        <v>3</v>
      </c>
      <c r="O113" s="448">
        <f>'D-12-1'!O113+'D-12-2'!O113</f>
        <v>5</v>
      </c>
      <c r="P113" s="448">
        <f>'D-12-1'!P113+'D-12-2'!P113</f>
        <v>8</v>
      </c>
      <c r="Q113" s="448">
        <f>'D-12-1'!Q113+'D-12-2'!Q113</f>
        <v>10</v>
      </c>
      <c r="R113" s="448">
        <f>'D-12-1'!R113+'D-12-2'!R113</f>
        <v>15</v>
      </c>
      <c r="S113" s="448">
        <f>'D-12-1'!S113+'D-12-2'!S113</f>
        <v>9</v>
      </c>
      <c r="T113" s="448">
        <f>'D-12-1'!T113+'D-12-2'!T113</f>
        <v>1</v>
      </c>
      <c r="U113" s="448">
        <f>'D-12-1'!U113+'D-12-2'!U113</f>
        <v>0</v>
      </c>
      <c r="V113" s="448">
        <f>'D-12-1'!V113+'D-12-2'!V113</f>
        <v>0</v>
      </c>
      <c r="W113" s="448">
        <f>'D-12-1'!W113+'D-12-2'!W113</f>
        <v>0</v>
      </c>
      <c r="X113" s="315" t="s">
        <v>184</v>
      </c>
      <c r="Y113" s="1583" t="s">
        <v>750</v>
      </c>
    </row>
    <row r="114" spans="1:25" ht="13.5" customHeight="1" thickBot="1" x14ac:dyDescent="0.25">
      <c r="A114" s="1592"/>
      <c r="B114" s="1593"/>
      <c r="C114" s="965" t="s">
        <v>802</v>
      </c>
      <c r="D114" s="446">
        <f t="shared" si="1"/>
        <v>0</v>
      </c>
      <c r="E114" s="447">
        <f>'D-12-1'!E114+'D-12-2'!E114</f>
        <v>0</v>
      </c>
      <c r="F114" s="447">
        <f>'D-12-1'!F114+'D-12-2'!F114</f>
        <v>0</v>
      </c>
      <c r="G114" s="448">
        <f>'D-12-1'!G114+'D-12-2'!G114</f>
        <v>0</v>
      </c>
      <c r="H114" s="448">
        <f>'D-12-1'!H114+'D-12-2'!H114</f>
        <v>0</v>
      </c>
      <c r="I114" s="448">
        <f>'D-12-1'!I114+'D-12-2'!I114</f>
        <v>0</v>
      </c>
      <c r="J114" s="448">
        <f>'D-12-1'!J114+'D-12-2'!J114</f>
        <v>0</v>
      </c>
      <c r="K114" s="448">
        <f>'D-12-1'!K114+'D-12-2'!K114</f>
        <v>0</v>
      </c>
      <c r="L114" s="448">
        <f>'D-12-1'!L114+'D-12-2'!L114</f>
        <v>0</v>
      </c>
      <c r="M114" s="448">
        <f>'D-12-1'!M114+'D-12-2'!M114</f>
        <v>0</v>
      </c>
      <c r="N114" s="448">
        <f>'D-12-1'!N114+'D-12-2'!N114</f>
        <v>0</v>
      </c>
      <c r="O114" s="448">
        <f>'D-12-1'!O114+'D-12-2'!O114</f>
        <v>0</v>
      </c>
      <c r="P114" s="448">
        <f>'D-12-1'!P114+'D-12-2'!P114</f>
        <v>0</v>
      </c>
      <c r="Q114" s="448">
        <f>'D-12-1'!Q114+'D-12-2'!Q114</f>
        <v>0</v>
      </c>
      <c r="R114" s="448">
        <f>'D-12-1'!R114+'D-12-2'!R114</f>
        <v>0</v>
      </c>
      <c r="S114" s="448">
        <f>'D-12-1'!S114+'D-12-2'!S114</f>
        <v>0</v>
      </c>
      <c r="T114" s="448">
        <f>'D-12-1'!T114+'D-12-2'!T114</f>
        <v>0</v>
      </c>
      <c r="U114" s="448">
        <f>'D-12-1'!U114+'D-12-2'!U114</f>
        <v>0</v>
      </c>
      <c r="V114" s="448">
        <f>'D-12-1'!V114+'D-12-2'!V114</f>
        <v>0</v>
      </c>
      <c r="W114" s="448">
        <f>'D-12-1'!W114+'D-12-2'!W114</f>
        <v>0</v>
      </c>
      <c r="X114" s="315" t="s">
        <v>446</v>
      </c>
      <c r="Y114" s="1583"/>
    </row>
    <row r="115" spans="1:25" s="374" customFormat="1" ht="13.5" thickBot="1" x14ac:dyDescent="0.25">
      <c r="A115" s="1590" t="s">
        <v>1077</v>
      </c>
      <c r="B115" s="1591" t="s">
        <v>1078</v>
      </c>
      <c r="C115" s="967" t="s">
        <v>801</v>
      </c>
      <c r="D115" s="971">
        <f t="shared" si="1"/>
        <v>7</v>
      </c>
      <c r="E115" s="449">
        <f>'D-12-1'!E115+'D-12-2'!E115</f>
        <v>0</v>
      </c>
      <c r="F115" s="449">
        <f>'D-12-1'!F115+'D-12-2'!F115</f>
        <v>0</v>
      </c>
      <c r="G115" s="450">
        <f>'D-12-1'!G115+'D-12-2'!G115</f>
        <v>0</v>
      </c>
      <c r="H115" s="450">
        <f>'D-12-1'!H115+'D-12-2'!H115</f>
        <v>0</v>
      </c>
      <c r="I115" s="450">
        <f>'D-12-1'!I115+'D-12-2'!I115</f>
        <v>0</v>
      </c>
      <c r="J115" s="450">
        <f>'D-12-1'!J115+'D-12-2'!J115</f>
        <v>0</v>
      </c>
      <c r="K115" s="450">
        <f>'D-12-1'!K115+'D-12-2'!K115</f>
        <v>1</v>
      </c>
      <c r="L115" s="450">
        <f>'D-12-1'!L115+'D-12-2'!L115</f>
        <v>1</v>
      </c>
      <c r="M115" s="450">
        <f>'D-12-1'!M115+'D-12-2'!M115</f>
        <v>0</v>
      </c>
      <c r="N115" s="450">
        <f>'D-12-1'!N115+'D-12-2'!N115</f>
        <v>1</v>
      </c>
      <c r="O115" s="450">
        <f>'D-12-1'!O115+'D-12-2'!O115</f>
        <v>0</v>
      </c>
      <c r="P115" s="450">
        <f>'D-12-1'!P115+'D-12-2'!P115</f>
        <v>0</v>
      </c>
      <c r="Q115" s="450">
        <f>'D-12-1'!Q115+'D-12-2'!Q115</f>
        <v>3</v>
      </c>
      <c r="R115" s="450">
        <f>'D-12-1'!R115+'D-12-2'!R115</f>
        <v>0</v>
      </c>
      <c r="S115" s="450">
        <f>'D-12-1'!S115+'D-12-2'!S115</f>
        <v>1</v>
      </c>
      <c r="T115" s="450">
        <f>'D-12-1'!T115+'D-12-2'!T115</f>
        <v>0</v>
      </c>
      <c r="U115" s="450">
        <f>'D-12-1'!U115+'D-12-2'!U115</f>
        <v>0</v>
      </c>
      <c r="V115" s="450">
        <f>'D-12-1'!V115+'D-12-2'!V115</f>
        <v>0</v>
      </c>
      <c r="W115" s="450">
        <f>'D-12-1'!W115+'D-12-2'!W115</f>
        <v>0</v>
      </c>
      <c r="X115" s="316" t="s">
        <v>184</v>
      </c>
      <c r="Y115" s="1586" t="s">
        <v>1079</v>
      </c>
    </row>
    <row r="116" spans="1:25" s="374" customFormat="1" ht="13.5" thickBot="1" x14ac:dyDescent="0.25">
      <c r="A116" s="1590"/>
      <c r="B116" s="1591"/>
      <c r="C116" s="967" t="s">
        <v>802</v>
      </c>
      <c r="D116" s="971">
        <f t="shared" si="1"/>
        <v>3</v>
      </c>
      <c r="E116" s="449">
        <f>'D-12-1'!E116+'D-12-2'!E116</f>
        <v>0</v>
      </c>
      <c r="F116" s="449">
        <f>'D-12-1'!F116+'D-12-2'!F116</f>
        <v>0</v>
      </c>
      <c r="G116" s="450">
        <f>'D-12-1'!G116+'D-12-2'!G116</f>
        <v>0</v>
      </c>
      <c r="H116" s="450">
        <f>'D-12-1'!H116+'D-12-2'!H116</f>
        <v>0</v>
      </c>
      <c r="I116" s="450">
        <f>'D-12-1'!I116+'D-12-2'!I116</f>
        <v>0</v>
      </c>
      <c r="J116" s="450">
        <f>'D-12-1'!J116+'D-12-2'!J116</f>
        <v>0</v>
      </c>
      <c r="K116" s="450">
        <f>'D-12-1'!K116+'D-12-2'!K116</f>
        <v>0</v>
      </c>
      <c r="L116" s="450">
        <f>'D-12-1'!L116+'D-12-2'!L116</f>
        <v>0</v>
      </c>
      <c r="M116" s="450">
        <f>'D-12-1'!M116+'D-12-2'!M116</f>
        <v>0</v>
      </c>
      <c r="N116" s="450">
        <f>'D-12-1'!N116+'D-12-2'!N116</f>
        <v>0</v>
      </c>
      <c r="O116" s="450">
        <f>'D-12-1'!O116+'D-12-2'!O116</f>
        <v>0</v>
      </c>
      <c r="P116" s="450">
        <f>'D-12-1'!P116+'D-12-2'!P116</f>
        <v>1</v>
      </c>
      <c r="Q116" s="450">
        <f>'D-12-1'!Q116+'D-12-2'!Q116</f>
        <v>0</v>
      </c>
      <c r="R116" s="450">
        <f>'D-12-1'!R116+'D-12-2'!R116</f>
        <v>2</v>
      </c>
      <c r="S116" s="450">
        <f>'D-12-1'!S116+'D-12-2'!S116</f>
        <v>0</v>
      </c>
      <c r="T116" s="450">
        <f>'D-12-1'!T116+'D-12-2'!T116</f>
        <v>0</v>
      </c>
      <c r="U116" s="450">
        <f>'D-12-1'!U116+'D-12-2'!U116</f>
        <v>0</v>
      </c>
      <c r="V116" s="450">
        <f>'D-12-1'!V116+'D-12-2'!V116</f>
        <v>0</v>
      </c>
      <c r="W116" s="450">
        <f>'D-12-1'!W116+'D-12-2'!W116</f>
        <v>0</v>
      </c>
      <c r="X116" s="316" t="s">
        <v>446</v>
      </c>
      <c r="Y116" s="1586"/>
    </row>
    <row r="117" spans="1:25" s="373" customFormat="1" ht="17.25" customHeight="1" thickBot="1" x14ac:dyDescent="0.25">
      <c r="A117" s="1592" t="s">
        <v>542</v>
      </c>
      <c r="B117" s="1593" t="s">
        <v>543</v>
      </c>
      <c r="C117" s="965" t="s">
        <v>801</v>
      </c>
      <c r="D117" s="446">
        <f t="shared" si="1"/>
        <v>58</v>
      </c>
      <c r="E117" s="747">
        <f>'D-12-1'!E117+'D-12-2'!E117</f>
        <v>2</v>
      </c>
      <c r="F117" s="747">
        <f>'D-12-1'!F117+'D-12-2'!F117</f>
        <v>0</v>
      </c>
      <c r="G117" s="748">
        <f>'D-12-1'!G117+'D-12-2'!G117</f>
        <v>1</v>
      </c>
      <c r="H117" s="748">
        <f>'D-12-1'!H117+'D-12-2'!H117</f>
        <v>0</v>
      </c>
      <c r="I117" s="748">
        <f>'D-12-1'!I117+'D-12-2'!I117</f>
        <v>0</v>
      </c>
      <c r="J117" s="748">
        <f>'D-12-1'!J117+'D-12-2'!J117</f>
        <v>3</v>
      </c>
      <c r="K117" s="748">
        <f>'D-12-1'!K117+'D-12-2'!K117</f>
        <v>0</v>
      </c>
      <c r="L117" s="748">
        <f>'D-12-1'!L117+'D-12-2'!L117</f>
        <v>1</v>
      </c>
      <c r="M117" s="748">
        <f>'D-12-1'!M117+'D-12-2'!M117</f>
        <v>1</v>
      </c>
      <c r="N117" s="748">
        <f>'D-12-1'!N117+'D-12-2'!N117</f>
        <v>6</v>
      </c>
      <c r="O117" s="748">
        <f>'D-12-1'!O117+'D-12-2'!O117</f>
        <v>7</v>
      </c>
      <c r="P117" s="748">
        <f>'D-12-1'!P117+'D-12-2'!P117</f>
        <v>10</v>
      </c>
      <c r="Q117" s="748">
        <f>'D-12-1'!Q117+'D-12-2'!Q117</f>
        <v>8</v>
      </c>
      <c r="R117" s="748">
        <f>'D-12-1'!R117+'D-12-2'!R117</f>
        <v>10</v>
      </c>
      <c r="S117" s="748">
        <f>'D-12-1'!S117+'D-12-2'!S117</f>
        <v>7</v>
      </c>
      <c r="T117" s="748">
        <f>'D-12-1'!T117+'D-12-2'!T117</f>
        <v>0</v>
      </c>
      <c r="U117" s="748">
        <f>'D-12-1'!U117+'D-12-2'!U117</f>
        <v>1</v>
      </c>
      <c r="V117" s="748">
        <f>'D-12-1'!V117+'D-12-2'!V117</f>
        <v>0</v>
      </c>
      <c r="W117" s="748">
        <f>'D-12-1'!W117+'D-12-2'!W117</f>
        <v>1</v>
      </c>
      <c r="X117" s="746" t="s">
        <v>184</v>
      </c>
      <c r="Y117" s="1583" t="s">
        <v>644</v>
      </c>
    </row>
    <row r="118" spans="1:25" ht="17.25" customHeight="1" x14ac:dyDescent="0.2">
      <c r="A118" s="1579"/>
      <c r="B118" s="1581"/>
      <c r="C118" s="973" t="s">
        <v>802</v>
      </c>
      <c r="D118" s="749">
        <f t="shared" si="1"/>
        <v>4</v>
      </c>
      <c r="E118" s="459">
        <f>'D-12-1'!E118+'D-12-2'!E118</f>
        <v>0</v>
      </c>
      <c r="F118" s="459">
        <f>'D-12-1'!F118+'D-12-2'!F118</f>
        <v>0</v>
      </c>
      <c r="G118" s="460">
        <f>'D-12-1'!G118+'D-12-2'!G118</f>
        <v>2</v>
      </c>
      <c r="H118" s="460">
        <f>'D-12-1'!H118+'D-12-2'!H118</f>
        <v>1</v>
      </c>
      <c r="I118" s="460">
        <f>'D-12-1'!I118+'D-12-2'!I118</f>
        <v>0</v>
      </c>
      <c r="J118" s="460">
        <f>'D-12-1'!J118+'D-12-2'!J118</f>
        <v>0</v>
      </c>
      <c r="K118" s="460">
        <f>'D-12-1'!K118+'D-12-2'!K118</f>
        <v>0</v>
      </c>
      <c r="L118" s="460">
        <f>'D-12-1'!L118+'D-12-2'!L118</f>
        <v>0</v>
      </c>
      <c r="M118" s="460">
        <f>'D-12-1'!M118+'D-12-2'!M118</f>
        <v>0</v>
      </c>
      <c r="N118" s="460">
        <f>'D-12-1'!N118+'D-12-2'!N118</f>
        <v>0</v>
      </c>
      <c r="O118" s="460">
        <f>'D-12-1'!O118+'D-12-2'!O118</f>
        <v>0</v>
      </c>
      <c r="P118" s="460">
        <f>'D-12-1'!P118+'D-12-2'!P118</f>
        <v>0</v>
      </c>
      <c r="Q118" s="460">
        <f>'D-12-1'!Q118+'D-12-2'!Q118</f>
        <v>1</v>
      </c>
      <c r="R118" s="460">
        <f>'D-12-1'!R118+'D-12-2'!R118</f>
        <v>0</v>
      </c>
      <c r="S118" s="460">
        <f>'D-12-1'!S118+'D-12-2'!S118</f>
        <v>0</v>
      </c>
      <c r="T118" s="460">
        <f>'D-12-1'!T118+'D-12-2'!T118</f>
        <v>0</v>
      </c>
      <c r="U118" s="460">
        <f>'D-12-1'!U118+'D-12-2'!U118</f>
        <v>0</v>
      </c>
      <c r="V118" s="460">
        <f>'D-12-1'!V118+'D-12-2'!V118</f>
        <v>0</v>
      </c>
      <c r="W118" s="460">
        <f>'D-12-1'!W118+'D-12-2'!W118</f>
        <v>0</v>
      </c>
      <c r="X118" s="458" t="s">
        <v>446</v>
      </c>
      <c r="Y118" s="1598"/>
    </row>
    <row r="119" spans="1:25" ht="13.5" thickBot="1" x14ac:dyDescent="0.25">
      <c r="A119" s="1610" t="s">
        <v>294</v>
      </c>
      <c r="B119" s="1611"/>
      <c r="C119" s="968" t="s">
        <v>801</v>
      </c>
      <c r="D119" s="441">
        <f t="shared" ref="D119:W119" si="2">D7+D9+D11+D13+D15+D17+D19+D21+D23+D25+D27+D29+D31+D33+D35+D37+D39+D41+D43+D45+D47+D49+D51+D53+D55+D57+D59+D61+D63+D65+D67+D69+D71+D73+D75+D77+D79+D81+D83+D85+D87+D89+D91+D93+D95+D97+D99+D101+D103+D105+D107+D109+D111+D113+D115+D117</f>
        <v>1725</v>
      </c>
      <c r="E119" s="441">
        <f t="shared" ref="E119" si="3">E7+E9+E11+E13+E15+E17+E19+E21+E23+E25+E27+E29+E31+E33+E35+E37+E39+E41+E43+E45+E47+E49+E51+E53+E55+E57+E59+E61+E63+E65+E67+E69+E71+E73+E75+E77+E79+E81+E83+E85+E87+E89+E91+E93+E95+E97+E99+E101+E103+E105+E107+E109+E111+E113+E115+E117</f>
        <v>2</v>
      </c>
      <c r="F119" s="441">
        <f t="shared" si="2"/>
        <v>86</v>
      </c>
      <c r="G119" s="441">
        <f t="shared" si="2"/>
        <v>72</v>
      </c>
      <c r="H119" s="441">
        <f t="shared" si="2"/>
        <v>80</v>
      </c>
      <c r="I119" s="441">
        <f t="shared" si="2"/>
        <v>82</v>
      </c>
      <c r="J119" s="441">
        <f t="shared" si="2"/>
        <v>98</v>
      </c>
      <c r="K119" s="441">
        <f t="shared" si="2"/>
        <v>117</v>
      </c>
      <c r="L119" s="441">
        <f t="shared" si="2"/>
        <v>140</v>
      </c>
      <c r="M119" s="441">
        <f t="shared" si="2"/>
        <v>128</v>
      </c>
      <c r="N119" s="441">
        <f t="shared" si="2"/>
        <v>139</v>
      </c>
      <c r="O119" s="441">
        <f t="shared" si="2"/>
        <v>146</v>
      </c>
      <c r="P119" s="441">
        <f t="shared" si="2"/>
        <v>127</v>
      </c>
      <c r="Q119" s="441">
        <f t="shared" si="2"/>
        <v>146</v>
      </c>
      <c r="R119" s="441">
        <f t="shared" si="2"/>
        <v>115</v>
      </c>
      <c r="S119" s="441">
        <f t="shared" si="2"/>
        <v>80</v>
      </c>
      <c r="T119" s="441">
        <f t="shared" si="2"/>
        <v>45</v>
      </c>
      <c r="U119" s="441">
        <f t="shared" si="2"/>
        <v>8</v>
      </c>
      <c r="V119" s="441">
        <f t="shared" si="2"/>
        <v>4</v>
      </c>
      <c r="W119" s="441">
        <f t="shared" si="2"/>
        <v>110</v>
      </c>
      <c r="X119" s="457" t="s">
        <v>184</v>
      </c>
      <c r="Y119" s="1616" t="s">
        <v>554</v>
      </c>
    </row>
    <row r="120" spans="1:25" ht="13.5" thickBot="1" x14ac:dyDescent="0.25">
      <c r="A120" s="1612"/>
      <c r="B120" s="1613"/>
      <c r="C120" s="969" t="s">
        <v>802</v>
      </c>
      <c r="D120" s="441">
        <f t="shared" ref="D120:W120" si="4">D8+D10+D12+D14+D16+D18+D20+D22+D24+D26+D28+D30+D32+D34+D36+D38+D40+D42+D44+D46+D48+D50+D52+D54+D56+D58+D60+D62+D64+D66+D68+D70+D72+D74+D76+D78+D80+D82+D84+D86+D88+D90+D92+D94+D96+D98+D100+D102+D104+D106+D108+D110+D112+D114+D116+D118</f>
        <v>660</v>
      </c>
      <c r="E120" s="441">
        <f t="shared" ref="E120" si="5">E8+E10+E12+E14+E16+E18+E20+E22+E24+E26+E28+E30+E32+E34+E36+E38+E40+E42+E44+E46+E48+E50+E52+E54+E56+E58+E60+E62+E64+E66+E68+E70+E72+E74+E76+E78+E80+E82+E84+E86+E88+E90+E92+E94+E96+E98+E100+E102+E104+E106+E108+E110+E112+E114+E116+E118</f>
        <v>0</v>
      </c>
      <c r="F120" s="441">
        <f t="shared" si="4"/>
        <v>62</v>
      </c>
      <c r="G120" s="441">
        <f t="shared" si="4"/>
        <v>60</v>
      </c>
      <c r="H120" s="441">
        <f t="shared" si="4"/>
        <v>69</v>
      </c>
      <c r="I120" s="441">
        <f t="shared" si="4"/>
        <v>55</v>
      </c>
      <c r="J120" s="441">
        <f t="shared" si="4"/>
        <v>63</v>
      </c>
      <c r="K120" s="441">
        <f t="shared" si="4"/>
        <v>47</v>
      </c>
      <c r="L120" s="441">
        <f t="shared" si="4"/>
        <v>39</v>
      </c>
      <c r="M120" s="441">
        <f t="shared" si="4"/>
        <v>38</v>
      </c>
      <c r="N120" s="441">
        <f t="shared" si="4"/>
        <v>23</v>
      </c>
      <c r="O120" s="441">
        <f t="shared" si="4"/>
        <v>19</v>
      </c>
      <c r="P120" s="441">
        <f t="shared" si="4"/>
        <v>18</v>
      </c>
      <c r="Q120" s="441">
        <f t="shared" si="4"/>
        <v>17</v>
      </c>
      <c r="R120" s="441">
        <f t="shared" si="4"/>
        <v>14</v>
      </c>
      <c r="S120" s="441">
        <f t="shared" si="4"/>
        <v>11</v>
      </c>
      <c r="T120" s="441">
        <f t="shared" si="4"/>
        <v>7</v>
      </c>
      <c r="U120" s="441">
        <f t="shared" si="4"/>
        <v>12</v>
      </c>
      <c r="V120" s="441">
        <f t="shared" si="4"/>
        <v>3</v>
      </c>
      <c r="W120" s="441">
        <f t="shared" si="4"/>
        <v>103</v>
      </c>
      <c r="X120" s="382" t="s">
        <v>446</v>
      </c>
      <c r="Y120" s="1617"/>
    </row>
    <row r="121" spans="1:25" ht="12.75" x14ac:dyDescent="0.2">
      <c r="A121" s="1614"/>
      <c r="B121" s="1615"/>
      <c r="C121" s="970" t="s">
        <v>47</v>
      </c>
      <c r="D121" s="751">
        <f t="shared" ref="D121:W121" si="6">D119+D120</f>
        <v>2385</v>
      </c>
      <c r="E121" s="751">
        <f t="shared" ref="E121" si="7">E119+E120</f>
        <v>2</v>
      </c>
      <c r="F121" s="751">
        <f t="shared" si="6"/>
        <v>148</v>
      </c>
      <c r="G121" s="751">
        <f t="shared" si="6"/>
        <v>132</v>
      </c>
      <c r="H121" s="751">
        <f t="shared" si="6"/>
        <v>149</v>
      </c>
      <c r="I121" s="751">
        <f t="shared" si="6"/>
        <v>137</v>
      </c>
      <c r="J121" s="751">
        <f t="shared" si="6"/>
        <v>161</v>
      </c>
      <c r="K121" s="751">
        <f t="shared" si="6"/>
        <v>164</v>
      </c>
      <c r="L121" s="751">
        <f t="shared" si="6"/>
        <v>179</v>
      </c>
      <c r="M121" s="751">
        <f t="shared" si="6"/>
        <v>166</v>
      </c>
      <c r="N121" s="751">
        <f t="shared" si="6"/>
        <v>162</v>
      </c>
      <c r="O121" s="751">
        <f t="shared" si="6"/>
        <v>165</v>
      </c>
      <c r="P121" s="751">
        <f t="shared" si="6"/>
        <v>145</v>
      </c>
      <c r="Q121" s="751">
        <f t="shared" si="6"/>
        <v>163</v>
      </c>
      <c r="R121" s="751">
        <f t="shared" si="6"/>
        <v>129</v>
      </c>
      <c r="S121" s="751">
        <f t="shared" si="6"/>
        <v>91</v>
      </c>
      <c r="T121" s="751">
        <f t="shared" si="6"/>
        <v>52</v>
      </c>
      <c r="U121" s="751">
        <f t="shared" si="6"/>
        <v>20</v>
      </c>
      <c r="V121" s="751">
        <f t="shared" si="6"/>
        <v>7</v>
      </c>
      <c r="W121" s="751">
        <f t="shared" si="6"/>
        <v>213</v>
      </c>
      <c r="X121" s="750" t="s">
        <v>48</v>
      </c>
      <c r="Y121" s="1618" t="s">
        <v>554</v>
      </c>
    </row>
    <row r="122" spans="1:25" ht="13.15" customHeight="1" x14ac:dyDescent="0.2">
      <c r="A122" s="1609" t="s">
        <v>1431</v>
      </c>
      <c r="B122" s="1609"/>
      <c r="C122" s="1609"/>
      <c r="D122" s="1609"/>
      <c r="U122" s="1608" t="s">
        <v>1430</v>
      </c>
      <c r="V122" s="1608" t="s">
        <v>1124</v>
      </c>
      <c r="W122" s="1608"/>
      <c r="X122" s="1608"/>
      <c r="Y122" s="1608"/>
    </row>
  </sheetData>
  <mergeCells count="176">
    <mergeCell ref="A122:D122"/>
    <mergeCell ref="U122:Y122"/>
    <mergeCell ref="A109:A110"/>
    <mergeCell ref="B109:B110"/>
    <mergeCell ref="Y109:Y110"/>
    <mergeCell ref="A111:A112"/>
    <mergeCell ref="B111:B112"/>
    <mergeCell ref="Y111:Y112"/>
    <mergeCell ref="A119:B121"/>
    <mergeCell ref="Y119:Y121"/>
    <mergeCell ref="A105:A106"/>
    <mergeCell ref="B105:B106"/>
    <mergeCell ref="Y105:Y106"/>
    <mergeCell ref="A107:A108"/>
    <mergeCell ref="B107:B108"/>
    <mergeCell ref="Y107:Y108"/>
    <mergeCell ref="A117:A118"/>
    <mergeCell ref="B117:B118"/>
    <mergeCell ref="Y117:Y118"/>
    <mergeCell ref="A113:A114"/>
    <mergeCell ref="B113:B114"/>
    <mergeCell ref="Y113:Y114"/>
    <mergeCell ref="A115:A116"/>
    <mergeCell ref="B115:B116"/>
    <mergeCell ref="Y115:Y116"/>
    <mergeCell ref="A101:A102"/>
    <mergeCell ref="B101:B102"/>
    <mergeCell ref="Y101:Y102"/>
    <mergeCell ref="A103:A104"/>
    <mergeCell ref="B103:B104"/>
    <mergeCell ref="Y103:Y104"/>
    <mergeCell ref="A97:A98"/>
    <mergeCell ref="B97:B98"/>
    <mergeCell ref="Y97:Y98"/>
    <mergeCell ref="A99:A100"/>
    <mergeCell ref="B99:B100"/>
    <mergeCell ref="Y99:Y100"/>
    <mergeCell ref="A93:A94"/>
    <mergeCell ref="B93:B94"/>
    <mergeCell ref="Y93:Y94"/>
    <mergeCell ref="A95:A96"/>
    <mergeCell ref="B95:B96"/>
    <mergeCell ref="Y95:Y96"/>
    <mergeCell ref="A89:A90"/>
    <mergeCell ref="B89:B90"/>
    <mergeCell ref="Y89:Y90"/>
    <mergeCell ref="A91:A92"/>
    <mergeCell ref="B91:B92"/>
    <mergeCell ref="Y91:Y92"/>
    <mergeCell ref="A85:A86"/>
    <mergeCell ref="B85:B86"/>
    <mergeCell ref="Y85:Y86"/>
    <mergeCell ref="A87:A88"/>
    <mergeCell ref="B87:B88"/>
    <mergeCell ref="Y87:Y88"/>
    <mergeCell ref="A81:A82"/>
    <mergeCell ref="B81:B82"/>
    <mergeCell ref="Y81:Y82"/>
    <mergeCell ref="A83:A84"/>
    <mergeCell ref="B83:B84"/>
    <mergeCell ref="Y83:Y84"/>
    <mergeCell ref="A77:A78"/>
    <mergeCell ref="B77:B78"/>
    <mergeCell ref="Y77:Y78"/>
    <mergeCell ref="A79:A80"/>
    <mergeCell ref="B79:B80"/>
    <mergeCell ref="Y79:Y80"/>
    <mergeCell ref="A73:A74"/>
    <mergeCell ref="B73:B74"/>
    <mergeCell ref="Y73:Y74"/>
    <mergeCell ref="A75:A76"/>
    <mergeCell ref="B75:B76"/>
    <mergeCell ref="Y75:Y76"/>
    <mergeCell ref="A69:A70"/>
    <mergeCell ref="B69:B70"/>
    <mergeCell ref="Y69:Y70"/>
    <mergeCell ref="A71:A72"/>
    <mergeCell ref="B71:B72"/>
    <mergeCell ref="Y71:Y72"/>
    <mergeCell ref="A65:A66"/>
    <mergeCell ref="B65:B66"/>
    <mergeCell ref="Y65:Y66"/>
    <mergeCell ref="A67:A68"/>
    <mergeCell ref="B67:B68"/>
    <mergeCell ref="Y67:Y68"/>
    <mergeCell ref="A61:A62"/>
    <mergeCell ref="B61:B62"/>
    <mergeCell ref="Y61:Y62"/>
    <mergeCell ref="A63:A64"/>
    <mergeCell ref="B63:B64"/>
    <mergeCell ref="Y63:Y64"/>
    <mergeCell ref="A57:A58"/>
    <mergeCell ref="B57:B58"/>
    <mergeCell ref="Y57:Y58"/>
    <mergeCell ref="A59:A60"/>
    <mergeCell ref="B59:B60"/>
    <mergeCell ref="Y59:Y60"/>
    <mergeCell ref="A53:A54"/>
    <mergeCell ref="B53:B54"/>
    <mergeCell ref="Y53:Y54"/>
    <mergeCell ref="A55:A56"/>
    <mergeCell ref="B55:B56"/>
    <mergeCell ref="Y55:Y56"/>
    <mergeCell ref="A49:A50"/>
    <mergeCell ref="B49:B50"/>
    <mergeCell ref="Y49:Y50"/>
    <mergeCell ref="A51:A52"/>
    <mergeCell ref="B51:B52"/>
    <mergeCell ref="Y51:Y52"/>
    <mergeCell ref="A45:A46"/>
    <mergeCell ref="B45:B46"/>
    <mergeCell ref="Y45:Y46"/>
    <mergeCell ref="A47:A48"/>
    <mergeCell ref="B47:B48"/>
    <mergeCell ref="Y47:Y48"/>
    <mergeCell ref="A41:A42"/>
    <mergeCell ref="B41:B42"/>
    <mergeCell ref="Y41:Y42"/>
    <mergeCell ref="A43:A44"/>
    <mergeCell ref="B43:B44"/>
    <mergeCell ref="Y43:Y44"/>
    <mergeCell ref="A37:A38"/>
    <mergeCell ref="B37:B38"/>
    <mergeCell ref="Y37:Y38"/>
    <mergeCell ref="A39:A40"/>
    <mergeCell ref="B39:B40"/>
    <mergeCell ref="Y39:Y40"/>
    <mergeCell ref="A33:A34"/>
    <mergeCell ref="B33:B34"/>
    <mergeCell ref="Y33:Y34"/>
    <mergeCell ref="A35:A36"/>
    <mergeCell ref="B35:B36"/>
    <mergeCell ref="Y35:Y36"/>
    <mergeCell ref="A29:A30"/>
    <mergeCell ref="B29:B30"/>
    <mergeCell ref="Y29:Y30"/>
    <mergeCell ref="A31:A32"/>
    <mergeCell ref="B31:B32"/>
    <mergeCell ref="Y31:Y32"/>
    <mergeCell ref="A25:A26"/>
    <mergeCell ref="B25:B26"/>
    <mergeCell ref="Y25:Y26"/>
    <mergeCell ref="A27:A28"/>
    <mergeCell ref="B27:B28"/>
    <mergeCell ref="Y27:Y28"/>
    <mergeCell ref="A21:A22"/>
    <mergeCell ref="B21:B22"/>
    <mergeCell ref="Y21:Y22"/>
    <mergeCell ref="A23:A24"/>
    <mergeCell ref="B23:B24"/>
    <mergeCell ref="Y23:Y24"/>
    <mergeCell ref="A17:A18"/>
    <mergeCell ref="B17:B18"/>
    <mergeCell ref="Y17:Y18"/>
    <mergeCell ref="A19:A20"/>
    <mergeCell ref="B19:B20"/>
    <mergeCell ref="Y19:Y20"/>
    <mergeCell ref="A15:A16"/>
    <mergeCell ref="B15:B16"/>
    <mergeCell ref="Y15:Y16"/>
    <mergeCell ref="A9:A10"/>
    <mergeCell ref="B9:B10"/>
    <mergeCell ref="Y9:Y10"/>
    <mergeCell ref="A11:A12"/>
    <mergeCell ref="B11:B12"/>
    <mergeCell ref="Y11:Y12"/>
    <mergeCell ref="A1:Y1"/>
    <mergeCell ref="A2:Y2"/>
    <mergeCell ref="A3:Y3"/>
    <mergeCell ref="A4:Y4"/>
    <mergeCell ref="A7:A8"/>
    <mergeCell ref="B7:B8"/>
    <mergeCell ref="Y7:Y8"/>
    <mergeCell ref="A13:A14"/>
    <mergeCell ref="B13:B14"/>
    <mergeCell ref="Y13:Y1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58.71093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1.1000000000000001">
      <c r="A1" s="485" t="s">
        <v>761</v>
      </c>
    </row>
    <row r="2" spans="1:1" ht="40.5" customHeight="1" thickBot="1" x14ac:dyDescent="0.25">
      <c r="A2" s="486" t="s">
        <v>762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"/>
  <sheetViews>
    <sheetView view="pageBreakPreview" zoomScaleNormal="100" zoomScaleSheetLayoutView="100" workbookViewId="0">
      <selection activeCell="N60" sqref="N60"/>
    </sheetView>
  </sheetViews>
  <sheetFormatPr defaultColWidth="9.140625" defaultRowHeight="12.75" x14ac:dyDescent="0.2"/>
  <cols>
    <col min="1" max="10" width="9.140625" style="29"/>
    <col min="11" max="11" width="7.28515625" style="29" customWidth="1"/>
    <col min="12" max="16384" width="9.140625" style="29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16"/>
  <sheetViews>
    <sheetView view="pageBreakPreview" zoomScaleNormal="100" zoomScaleSheetLayoutView="100" workbookViewId="0">
      <selection activeCell="J23" sqref="J23"/>
    </sheetView>
  </sheetViews>
  <sheetFormatPr defaultRowHeight="15.75" x14ac:dyDescent="0.2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9"/>
    <col min="257" max="257" width="22.7109375" style="9" customWidth="1"/>
    <col min="258" max="258" width="10.28515625" style="9" customWidth="1"/>
    <col min="259" max="266" width="8.7109375" style="9" customWidth="1"/>
    <col min="267" max="267" width="22.7109375" style="9" customWidth="1"/>
    <col min="268" max="512" width="9.140625" style="9"/>
    <col min="513" max="513" width="22.7109375" style="9" customWidth="1"/>
    <col min="514" max="514" width="10.28515625" style="9" customWidth="1"/>
    <col min="515" max="522" width="8.7109375" style="9" customWidth="1"/>
    <col min="523" max="523" width="22.7109375" style="9" customWidth="1"/>
    <col min="524" max="768" width="9.140625" style="9"/>
    <col min="769" max="769" width="22.7109375" style="9" customWidth="1"/>
    <col min="770" max="770" width="10.28515625" style="9" customWidth="1"/>
    <col min="771" max="778" width="8.7109375" style="9" customWidth="1"/>
    <col min="779" max="779" width="22.7109375" style="9" customWidth="1"/>
    <col min="780" max="1024" width="9.140625" style="9"/>
    <col min="1025" max="1025" width="22.7109375" style="9" customWidth="1"/>
    <col min="1026" max="1026" width="10.28515625" style="9" customWidth="1"/>
    <col min="1027" max="1034" width="8.7109375" style="9" customWidth="1"/>
    <col min="1035" max="1035" width="22.7109375" style="9" customWidth="1"/>
    <col min="1036" max="1280" width="9.140625" style="9"/>
    <col min="1281" max="1281" width="22.7109375" style="9" customWidth="1"/>
    <col min="1282" max="1282" width="10.28515625" style="9" customWidth="1"/>
    <col min="1283" max="1290" width="8.7109375" style="9" customWidth="1"/>
    <col min="1291" max="1291" width="22.7109375" style="9" customWidth="1"/>
    <col min="1292" max="1536" width="9.140625" style="9"/>
    <col min="1537" max="1537" width="22.7109375" style="9" customWidth="1"/>
    <col min="1538" max="1538" width="10.28515625" style="9" customWidth="1"/>
    <col min="1539" max="1546" width="8.7109375" style="9" customWidth="1"/>
    <col min="1547" max="1547" width="22.7109375" style="9" customWidth="1"/>
    <col min="1548" max="1792" width="9.140625" style="9"/>
    <col min="1793" max="1793" width="22.7109375" style="9" customWidth="1"/>
    <col min="1794" max="1794" width="10.28515625" style="9" customWidth="1"/>
    <col min="1795" max="1802" width="8.7109375" style="9" customWidth="1"/>
    <col min="1803" max="1803" width="22.7109375" style="9" customWidth="1"/>
    <col min="1804" max="2048" width="9.140625" style="9"/>
    <col min="2049" max="2049" width="22.7109375" style="9" customWidth="1"/>
    <col min="2050" max="2050" width="10.28515625" style="9" customWidth="1"/>
    <col min="2051" max="2058" width="8.7109375" style="9" customWidth="1"/>
    <col min="2059" max="2059" width="22.7109375" style="9" customWidth="1"/>
    <col min="2060" max="2304" width="9.140625" style="9"/>
    <col min="2305" max="2305" width="22.7109375" style="9" customWidth="1"/>
    <col min="2306" max="2306" width="10.28515625" style="9" customWidth="1"/>
    <col min="2307" max="2314" width="8.7109375" style="9" customWidth="1"/>
    <col min="2315" max="2315" width="22.7109375" style="9" customWidth="1"/>
    <col min="2316" max="2560" width="9.140625" style="9"/>
    <col min="2561" max="2561" width="22.7109375" style="9" customWidth="1"/>
    <col min="2562" max="2562" width="10.28515625" style="9" customWidth="1"/>
    <col min="2563" max="2570" width="8.7109375" style="9" customWidth="1"/>
    <col min="2571" max="2571" width="22.7109375" style="9" customWidth="1"/>
    <col min="2572" max="2816" width="9.140625" style="9"/>
    <col min="2817" max="2817" width="22.7109375" style="9" customWidth="1"/>
    <col min="2818" max="2818" width="10.28515625" style="9" customWidth="1"/>
    <col min="2819" max="2826" width="8.7109375" style="9" customWidth="1"/>
    <col min="2827" max="2827" width="22.7109375" style="9" customWidth="1"/>
    <col min="2828" max="3072" width="9.140625" style="9"/>
    <col min="3073" max="3073" width="22.7109375" style="9" customWidth="1"/>
    <col min="3074" max="3074" width="10.28515625" style="9" customWidth="1"/>
    <col min="3075" max="3082" width="8.7109375" style="9" customWidth="1"/>
    <col min="3083" max="3083" width="22.7109375" style="9" customWidth="1"/>
    <col min="3084" max="3328" width="9.140625" style="9"/>
    <col min="3329" max="3329" width="22.7109375" style="9" customWidth="1"/>
    <col min="3330" max="3330" width="10.28515625" style="9" customWidth="1"/>
    <col min="3331" max="3338" width="8.7109375" style="9" customWidth="1"/>
    <col min="3339" max="3339" width="22.7109375" style="9" customWidth="1"/>
    <col min="3340" max="3584" width="9.140625" style="9"/>
    <col min="3585" max="3585" width="22.7109375" style="9" customWidth="1"/>
    <col min="3586" max="3586" width="10.28515625" style="9" customWidth="1"/>
    <col min="3587" max="3594" width="8.7109375" style="9" customWidth="1"/>
    <col min="3595" max="3595" width="22.7109375" style="9" customWidth="1"/>
    <col min="3596" max="3840" width="9.140625" style="9"/>
    <col min="3841" max="3841" width="22.7109375" style="9" customWidth="1"/>
    <col min="3842" max="3842" width="10.28515625" style="9" customWidth="1"/>
    <col min="3843" max="3850" width="8.7109375" style="9" customWidth="1"/>
    <col min="3851" max="3851" width="22.7109375" style="9" customWidth="1"/>
    <col min="3852" max="4096" width="9.140625" style="9"/>
    <col min="4097" max="4097" width="22.7109375" style="9" customWidth="1"/>
    <col min="4098" max="4098" width="10.28515625" style="9" customWidth="1"/>
    <col min="4099" max="4106" width="8.7109375" style="9" customWidth="1"/>
    <col min="4107" max="4107" width="22.7109375" style="9" customWidth="1"/>
    <col min="4108" max="4352" width="9.140625" style="9"/>
    <col min="4353" max="4353" width="22.7109375" style="9" customWidth="1"/>
    <col min="4354" max="4354" width="10.28515625" style="9" customWidth="1"/>
    <col min="4355" max="4362" width="8.7109375" style="9" customWidth="1"/>
    <col min="4363" max="4363" width="22.7109375" style="9" customWidth="1"/>
    <col min="4364" max="4608" width="9.140625" style="9"/>
    <col min="4609" max="4609" width="22.7109375" style="9" customWidth="1"/>
    <col min="4610" max="4610" width="10.28515625" style="9" customWidth="1"/>
    <col min="4611" max="4618" width="8.7109375" style="9" customWidth="1"/>
    <col min="4619" max="4619" width="22.7109375" style="9" customWidth="1"/>
    <col min="4620" max="4864" width="9.140625" style="9"/>
    <col min="4865" max="4865" width="22.7109375" style="9" customWidth="1"/>
    <col min="4866" max="4866" width="10.28515625" style="9" customWidth="1"/>
    <col min="4867" max="4874" width="8.7109375" style="9" customWidth="1"/>
    <col min="4875" max="4875" width="22.7109375" style="9" customWidth="1"/>
    <col min="4876" max="5120" width="9.140625" style="9"/>
    <col min="5121" max="5121" width="22.7109375" style="9" customWidth="1"/>
    <col min="5122" max="5122" width="10.28515625" style="9" customWidth="1"/>
    <col min="5123" max="5130" width="8.7109375" style="9" customWidth="1"/>
    <col min="5131" max="5131" width="22.7109375" style="9" customWidth="1"/>
    <col min="5132" max="5376" width="9.140625" style="9"/>
    <col min="5377" max="5377" width="22.7109375" style="9" customWidth="1"/>
    <col min="5378" max="5378" width="10.28515625" style="9" customWidth="1"/>
    <col min="5379" max="5386" width="8.7109375" style="9" customWidth="1"/>
    <col min="5387" max="5387" width="22.7109375" style="9" customWidth="1"/>
    <col min="5388" max="5632" width="9.140625" style="9"/>
    <col min="5633" max="5633" width="22.7109375" style="9" customWidth="1"/>
    <col min="5634" max="5634" width="10.28515625" style="9" customWidth="1"/>
    <col min="5635" max="5642" width="8.7109375" style="9" customWidth="1"/>
    <col min="5643" max="5643" width="22.7109375" style="9" customWidth="1"/>
    <col min="5644" max="5888" width="9.140625" style="9"/>
    <col min="5889" max="5889" width="22.7109375" style="9" customWidth="1"/>
    <col min="5890" max="5890" width="10.28515625" style="9" customWidth="1"/>
    <col min="5891" max="5898" width="8.7109375" style="9" customWidth="1"/>
    <col min="5899" max="5899" width="22.7109375" style="9" customWidth="1"/>
    <col min="5900" max="6144" width="9.140625" style="9"/>
    <col min="6145" max="6145" width="22.7109375" style="9" customWidth="1"/>
    <col min="6146" max="6146" width="10.28515625" style="9" customWidth="1"/>
    <col min="6147" max="6154" width="8.7109375" style="9" customWidth="1"/>
    <col min="6155" max="6155" width="22.7109375" style="9" customWidth="1"/>
    <col min="6156" max="6400" width="9.140625" style="9"/>
    <col min="6401" max="6401" width="22.7109375" style="9" customWidth="1"/>
    <col min="6402" max="6402" width="10.28515625" style="9" customWidth="1"/>
    <col min="6403" max="6410" width="8.7109375" style="9" customWidth="1"/>
    <col min="6411" max="6411" width="22.7109375" style="9" customWidth="1"/>
    <col min="6412" max="6656" width="9.140625" style="9"/>
    <col min="6657" max="6657" width="22.7109375" style="9" customWidth="1"/>
    <col min="6658" max="6658" width="10.28515625" style="9" customWidth="1"/>
    <col min="6659" max="6666" width="8.7109375" style="9" customWidth="1"/>
    <col min="6667" max="6667" width="22.7109375" style="9" customWidth="1"/>
    <col min="6668" max="6912" width="9.140625" style="9"/>
    <col min="6913" max="6913" width="22.7109375" style="9" customWidth="1"/>
    <col min="6914" max="6914" width="10.28515625" style="9" customWidth="1"/>
    <col min="6915" max="6922" width="8.7109375" style="9" customWidth="1"/>
    <col min="6923" max="6923" width="22.7109375" style="9" customWidth="1"/>
    <col min="6924" max="7168" width="9.140625" style="9"/>
    <col min="7169" max="7169" width="22.7109375" style="9" customWidth="1"/>
    <col min="7170" max="7170" width="10.28515625" style="9" customWidth="1"/>
    <col min="7171" max="7178" width="8.7109375" style="9" customWidth="1"/>
    <col min="7179" max="7179" width="22.7109375" style="9" customWidth="1"/>
    <col min="7180" max="7424" width="9.140625" style="9"/>
    <col min="7425" max="7425" width="22.7109375" style="9" customWidth="1"/>
    <col min="7426" max="7426" width="10.28515625" style="9" customWidth="1"/>
    <col min="7427" max="7434" width="8.7109375" style="9" customWidth="1"/>
    <col min="7435" max="7435" width="22.7109375" style="9" customWidth="1"/>
    <col min="7436" max="7680" width="9.140625" style="9"/>
    <col min="7681" max="7681" width="22.7109375" style="9" customWidth="1"/>
    <col min="7682" max="7682" width="10.28515625" style="9" customWidth="1"/>
    <col min="7683" max="7690" width="8.7109375" style="9" customWidth="1"/>
    <col min="7691" max="7691" width="22.7109375" style="9" customWidth="1"/>
    <col min="7692" max="7936" width="9.140625" style="9"/>
    <col min="7937" max="7937" width="22.7109375" style="9" customWidth="1"/>
    <col min="7938" max="7938" width="10.28515625" style="9" customWidth="1"/>
    <col min="7939" max="7946" width="8.7109375" style="9" customWidth="1"/>
    <col min="7947" max="7947" width="22.7109375" style="9" customWidth="1"/>
    <col min="7948" max="8192" width="9.140625" style="9"/>
    <col min="8193" max="8193" width="22.7109375" style="9" customWidth="1"/>
    <col min="8194" max="8194" width="10.28515625" style="9" customWidth="1"/>
    <col min="8195" max="8202" width="8.7109375" style="9" customWidth="1"/>
    <col min="8203" max="8203" width="22.7109375" style="9" customWidth="1"/>
    <col min="8204" max="8448" width="9.140625" style="9"/>
    <col min="8449" max="8449" width="22.7109375" style="9" customWidth="1"/>
    <col min="8450" max="8450" width="10.28515625" style="9" customWidth="1"/>
    <col min="8451" max="8458" width="8.7109375" style="9" customWidth="1"/>
    <col min="8459" max="8459" width="22.7109375" style="9" customWidth="1"/>
    <col min="8460" max="8704" width="9.140625" style="9"/>
    <col min="8705" max="8705" width="22.7109375" style="9" customWidth="1"/>
    <col min="8706" max="8706" width="10.28515625" style="9" customWidth="1"/>
    <col min="8707" max="8714" width="8.7109375" style="9" customWidth="1"/>
    <col min="8715" max="8715" width="22.7109375" style="9" customWidth="1"/>
    <col min="8716" max="8960" width="9.140625" style="9"/>
    <col min="8961" max="8961" width="22.7109375" style="9" customWidth="1"/>
    <col min="8962" max="8962" width="10.28515625" style="9" customWidth="1"/>
    <col min="8963" max="8970" width="8.7109375" style="9" customWidth="1"/>
    <col min="8971" max="8971" width="22.7109375" style="9" customWidth="1"/>
    <col min="8972" max="9216" width="9.140625" style="9"/>
    <col min="9217" max="9217" width="22.7109375" style="9" customWidth="1"/>
    <col min="9218" max="9218" width="10.28515625" style="9" customWidth="1"/>
    <col min="9219" max="9226" width="8.7109375" style="9" customWidth="1"/>
    <col min="9227" max="9227" width="22.7109375" style="9" customWidth="1"/>
    <col min="9228" max="9472" width="9.140625" style="9"/>
    <col min="9473" max="9473" width="22.7109375" style="9" customWidth="1"/>
    <col min="9474" max="9474" width="10.28515625" style="9" customWidth="1"/>
    <col min="9475" max="9482" width="8.7109375" style="9" customWidth="1"/>
    <col min="9483" max="9483" width="22.7109375" style="9" customWidth="1"/>
    <col min="9484" max="9728" width="9.140625" style="9"/>
    <col min="9729" max="9729" width="22.7109375" style="9" customWidth="1"/>
    <col min="9730" max="9730" width="10.28515625" style="9" customWidth="1"/>
    <col min="9731" max="9738" width="8.7109375" style="9" customWidth="1"/>
    <col min="9739" max="9739" width="22.7109375" style="9" customWidth="1"/>
    <col min="9740" max="9984" width="9.140625" style="9"/>
    <col min="9985" max="9985" width="22.7109375" style="9" customWidth="1"/>
    <col min="9986" max="9986" width="10.28515625" style="9" customWidth="1"/>
    <col min="9987" max="9994" width="8.7109375" style="9" customWidth="1"/>
    <col min="9995" max="9995" width="22.7109375" style="9" customWidth="1"/>
    <col min="9996" max="10240" width="9.140625" style="9"/>
    <col min="10241" max="10241" width="22.7109375" style="9" customWidth="1"/>
    <col min="10242" max="10242" width="10.28515625" style="9" customWidth="1"/>
    <col min="10243" max="10250" width="8.7109375" style="9" customWidth="1"/>
    <col min="10251" max="10251" width="22.7109375" style="9" customWidth="1"/>
    <col min="10252" max="10496" width="9.140625" style="9"/>
    <col min="10497" max="10497" width="22.7109375" style="9" customWidth="1"/>
    <col min="10498" max="10498" width="10.28515625" style="9" customWidth="1"/>
    <col min="10499" max="10506" width="8.7109375" style="9" customWidth="1"/>
    <col min="10507" max="10507" width="22.7109375" style="9" customWidth="1"/>
    <col min="10508" max="10752" width="9.140625" style="9"/>
    <col min="10753" max="10753" width="22.7109375" style="9" customWidth="1"/>
    <col min="10754" max="10754" width="10.28515625" style="9" customWidth="1"/>
    <col min="10755" max="10762" width="8.7109375" style="9" customWidth="1"/>
    <col min="10763" max="10763" width="22.7109375" style="9" customWidth="1"/>
    <col min="10764" max="11008" width="9.140625" style="9"/>
    <col min="11009" max="11009" width="22.7109375" style="9" customWidth="1"/>
    <col min="11010" max="11010" width="10.28515625" style="9" customWidth="1"/>
    <col min="11011" max="11018" width="8.7109375" style="9" customWidth="1"/>
    <col min="11019" max="11019" width="22.7109375" style="9" customWidth="1"/>
    <col min="11020" max="11264" width="9.140625" style="9"/>
    <col min="11265" max="11265" width="22.7109375" style="9" customWidth="1"/>
    <col min="11266" max="11266" width="10.28515625" style="9" customWidth="1"/>
    <col min="11267" max="11274" width="8.7109375" style="9" customWidth="1"/>
    <col min="11275" max="11275" width="22.7109375" style="9" customWidth="1"/>
    <col min="11276" max="11520" width="9.140625" style="9"/>
    <col min="11521" max="11521" width="22.7109375" style="9" customWidth="1"/>
    <col min="11522" max="11522" width="10.28515625" style="9" customWidth="1"/>
    <col min="11523" max="11530" width="8.7109375" style="9" customWidth="1"/>
    <col min="11531" max="11531" width="22.7109375" style="9" customWidth="1"/>
    <col min="11532" max="11776" width="9.140625" style="9"/>
    <col min="11777" max="11777" width="22.7109375" style="9" customWidth="1"/>
    <col min="11778" max="11778" width="10.28515625" style="9" customWidth="1"/>
    <col min="11779" max="11786" width="8.7109375" style="9" customWidth="1"/>
    <col min="11787" max="11787" width="22.7109375" style="9" customWidth="1"/>
    <col min="11788" max="12032" width="9.140625" style="9"/>
    <col min="12033" max="12033" width="22.7109375" style="9" customWidth="1"/>
    <col min="12034" max="12034" width="10.28515625" style="9" customWidth="1"/>
    <col min="12035" max="12042" width="8.7109375" style="9" customWidth="1"/>
    <col min="12043" max="12043" width="22.7109375" style="9" customWidth="1"/>
    <col min="12044" max="12288" width="9.140625" style="9"/>
    <col min="12289" max="12289" width="22.7109375" style="9" customWidth="1"/>
    <col min="12290" max="12290" width="10.28515625" style="9" customWidth="1"/>
    <col min="12291" max="12298" width="8.7109375" style="9" customWidth="1"/>
    <col min="12299" max="12299" width="22.7109375" style="9" customWidth="1"/>
    <col min="12300" max="12544" width="9.140625" style="9"/>
    <col min="12545" max="12545" width="22.7109375" style="9" customWidth="1"/>
    <col min="12546" max="12546" width="10.28515625" style="9" customWidth="1"/>
    <col min="12547" max="12554" width="8.7109375" style="9" customWidth="1"/>
    <col min="12555" max="12555" width="22.7109375" style="9" customWidth="1"/>
    <col min="12556" max="12800" width="9.140625" style="9"/>
    <col min="12801" max="12801" width="22.7109375" style="9" customWidth="1"/>
    <col min="12802" max="12802" width="10.28515625" style="9" customWidth="1"/>
    <col min="12803" max="12810" width="8.7109375" style="9" customWidth="1"/>
    <col min="12811" max="12811" width="22.7109375" style="9" customWidth="1"/>
    <col min="12812" max="13056" width="9.140625" style="9"/>
    <col min="13057" max="13057" width="22.7109375" style="9" customWidth="1"/>
    <col min="13058" max="13058" width="10.28515625" style="9" customWidth="1"/>
    <col min="13059" max="13066" width="8.7109375" style="9" customWidth="1"/>
    <col min="13067" max="13067" width="22.7109375" style="9" customWidth="1"/>
    <col min="13068" max="13312" width="9.140625" style="9"/>
    <col min="13313" max="13313" width="22.7109375" style="9" customWidth="1"/>
    <col min="13314" max="13314" width="10.28515625" style="9" customWidth="1"/>
    <col min="13315" max="13322" width="8.7109375" style="9" customWidth="1"/>
    <col min="13323" max="13323" width="22.7109375" style="9" customWidth="1"/>
    <col min="13324" max="13568" width="9.140625" style="9"/>
    <col min="13569" max="13569" width="22.7109375" style="9" customWidth="1"/>
    <col min="13570" max="13570" width="10.28515625" style="9" customWidth="1"/>
    <col min="13571" max="13578" width="8.7109375" style="9" customWidth="1"/>
    <col min="13579" max="13579" width="22.7109375" style="9" customWidth="1"/>
    <col min="13580" max="13824" width="9.140625" style="9"/>
    <col min="13825" max="13825" width="22.7109375" style="9" customWidth="1"/>
    <col min="13826" max="13826" width="10.28515625" style="9" customWidth="1"/>
    <col min="13827" max="13834" width="8.7109375" style="9" customWidth="1"/>
    <col min="13835" max="13835" width="22.7109375" style="9" customWidth="1"/>
    <col min="13836" max="14080" width="9.140625" style="9"/>
    <col min="14081" max="14081" width="22.7109375" style="9" customWidth="1"/>
    <col min="14082" max="14082" width="10.28515625" style="9" customWidth="1"/>
    <col min="14083" max="14090" width="8.7109375" style="9" customWidth="1"/>
    <col min="14091" max="14091" width="22.7109375" style="9" customWidth="1"/>
    <col min="14092" max="14336" width="9.140625" style="9"/>
    <col min="14337" max="14337" width="22.7109375" style="9" customWidth="1"/>
    <col min="14338" max="14338" width="10.28515625" style="9" customWidth="1"/>
    <col min="14339" max="14346" width="8.7109375" style="9" customWidth="1"/>
    <col min="14347" max="14347" width="22.7109375" style="9" customWidth="1"/>
    <col min="14348" max="14592" width="9.140625" style="9"/>
    <col min="14593" max="14593" width="22.7109375" style="9" customWidth="1"/>
    <col min="14594" max="14594" width="10.28515625" style="9" customWidth="1"/>
    <col min="14595" max="14602" width="8.7109375" style="9" customWidth="1"/>
    <col min="14603" max="14603" width="22.7109375" style="9" customWidth="1"/>
    <col min="14604" max="14848" width="9.140625" style="9"/>
    <col min="14849" max="14849" width="22.7109375" style="9" customWidth="1"/>
    <col min="14850" max="14850" width="10.28515625" style="9" customWidth="1"/>
    <col min="14851" max="14858" width="8.7109375" style="9" customWidth="1"/>
    <col min="14859" max="14859" width="22.7109375" style="9" customWidth="1"/>
    <col min="14860" max="15104" width="9.140625" style="9"/>
    <col min="15105" max="15105" width="22.7109375" style="9" customWidth="1"/>
    <col min="15106" max="15106" width="10.28515625" style="9" customWidth="1"/>
    <col min="15107" max="15114" width="8.7109375" style="9" customWidth="1"/>
    <col min="15115" max="15115" width="22.7109375" style="9" customWidth="1"/>
    <col min="15116" max="15360" width="9.140625" style="9"/>
    <col min="15361" max="15361" width="22.7109375" style="9" customWidth="1"/>
    <col min="15362" max="15362" width="10.28515625" style="9" customWidth="1"/>
    <col min="15363" max="15370" width="8.7109375" style="9" customWidth="1"/>
    <col min="15371" max="15371" width="22.7109375" style="9" customWidth="1"/>
    <col min="15372" max="15616" width="9.140625" style="9"/>
    <col min="15617" max="15617" width="22.7109375" style="9" customWidth="1"/>
    <col min="15618" max="15618" width="10.28515625" style="9" customWidth="1"/>
    <col min="15619" max="15626" width="8.7109375" style="9" customWidth="1"/>
    <col min="15627" max="15627" width="22.7109375" style="9" customWidth="1"/>
    <col min="15628" max="15872" width="9.140625" style="9"/>
    <col min="15873" max="15873" width="22.7109375" style="9" customWidth="1"/>
    <col min="15874" max="15874" width="10.28515625" style="9" customWidth="1"/>
    <col min="15875" max="15882" width="8.7109375" style="9" customWidth="1"/>
    <col min="15883" max="15883" width="22.7109375" style="9" customWidth="1"/>
    <col min="15884" max="16128" width="9.140625" style="9"/>
    <col min="16129" max="16129" width="22.7109375" style="9" customWidth="1"/>
    <col min="16130" max="16130" width="10.28515625" style="9" customWidth="1"/>
    <col min="16131" max="16138" width="8.7109375" style="9" customWidth="1"/>
    <col min="16139" max="16139" width="22.7109375" style="9" customWidth="1"/>
    <col min="16140" max="16384" width="9.140625" style="9"/>
  </cols>
  <sheetData>
    <row r="1" spans="1:12" s="31" customFormat="1" ht="23.25" x14ac:dyDescent="0.2">
      <c r="A1" s="1300" t="s">
        <v>682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</row>
    <row r="2" spans="1:12" x14ac:dyDescent="0.2">
      <c r="A2" s="1291" t="s">
        <v>622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</row>
    <row r="3" spans="1:12" x14ac:dyDescent="0.2">
      <c r="A3" s="1291" t="s">
        <v>1248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</row>
    <row r="4" spans="1:12" s="1010" customFormat="1" ht="27.75" customHeight="1" x14ac:dyDescent="0.3">
      <c r="A4" s="1007" t="s">
        <v>120</v>
      </c>
      <c r="B4" s="339"/>
      <c r="C4" s="339"/>
      <c r="D4" s="1619"/>
      <c r="E4" s="1619"/>
      <c r="F4" s="1619"/>
      <c r="G4" s="339"/>
      <c r="H4" s="339"/>
      <c r="I4" s="339"/>
      <c r="J4" s="331"/>
      <c r="K4" s="1011" t="s">
        <v>38</v>
      </c>
    </row>
    <row r="5" spans="1:12" s="29" customFormat="1" ht="24" customHeight="1" thickBot="1" x14ac:dyDescent="0.25">
      <c r="A5" s="1620" t="s">
        <v>1219</v>
      </c>
      <c r="B5" s="1622" t="s">
        <v>919</v>
      </c>
      <c r="C5" s="1622"/>
      <c r="D5" s="1622"/>
      <c r="E5" s="1623" t="s">
        <v>918</v>
      </c>
      <c r="F5" s="1623"/>
      <c r="G5" s="1623"/>
      <c r="H5" s="1623" t="s">
        <v>920</v>
      </c>
      <c r="I5" s="1623"/>
      <c r="J5" s="1623"/>
      <c r="K5" s="1624" t="s">
        <v>893</v>
      </c>
    </row>
    <row r="6" spans="1:12" s="29" customFormat="1" ht="28.5" customHeight="1" x14ac:dyDescent="0.2">
      <c r="A6" s="1621"/>
      <c r="B6" s="549" t="s">
        <v>892</v>
      </c>
      <c r="C6" s="550" t="s">
        <v>777</v>
      </c>
      <c r="D6" s="550" t="s">
        <v>776</v>
      </c>
      <c r="E6" s="549" t="s">
        <v>404</v>
      </c>
      <c r="F6" s="550" t="s">
        <v>777</v>
      </c>
      <c r="G6" s="550" t="s">
        <v>776</v>
      </c>
      <c r="H6" s="549" t="s">
        <v>404</v>
      </c>
      <c r="I6" s="550" t="s">
        <v>777</v>
      </c>
      <c r="J6" s="550" t="s">
        <v>776</v>
      </c>
      <c r="K6" s="1625"/>
    </row>
    <row r="7" spans="1:12" s="29" customFormat="1" ht="24.95" customHeight="1" thickBot="1" x14ac:dyDescent="0.3">
      <c r="A7" s="1160">
        <v>2009</v>
      </c>
      <c r="B7" s="1108">
        <f t="shared" ref="B7:B12" si="0">D7+C7</f>
        <v>130</v>
      </c>
      <c r="C7" s="1108">
        <f t="shared" ref="C7:D8" si="1">SUM(F7+I7)</f>
        <v>58</v>
      </c>
      <c r="D7" s="1108">
        <f t="shared" si="1"/>
        <v>72</v>
      </c>
      <c r="E7" s="1108">
        <f>SUM(F7:G7)</f>
        <v>77</v>
      </c>
      <c r="F7" s="248">
        <v>39</v>
      </c>
      <c r="G7" s="248">
        <v>38</v>
      </c>
      <c r="H7" s="1108">
        <f>SUM(I7:J7)</f>
        <v>53</v>
      </c>
      <c r="I7" s="248">
        <v>19</v>
      </c>
      <c r="J7" s="248">
        <v>34</v>
      </c>
      <c r="K7" s="1161">
        <v>2009</v>
      </c>
      <c r="L7" s="4"/>
    </row>
    <row r="8" spans="1:12" s="29" customFormat="1" ht="24.95" customHeight="1" thickTop="1" thickBot="1" x14ac:dyDescent="0.3">
      <c r="A8" s="301">
        <v>2010</v>
      </c>
      <c r="B8" s="249">
        <f t="shared" si="0"/>
        <v>132</v>
      </c>
      <c r="C8" s="249">
        <f t="shared" si="1"/>
        <v>64</v>
      </c>
      <c r="D8" s="249">
        <f t="shared" si="1"/>
        <v>68</v>
      </c>
      <c r="E8" s="249">
        <f>SUM(F8:G8)</f>
        <v>80</v>
      </c>
      <c r="F8" s="250">
        <v>37</v>
      </c>
      <c r="G8" s="250">
        <v>43</v>
      </c>
      <c r="H8" s="249">
        <f>SUM(I8:J8)</f>
        <v>52</v>
      </c>
      <c r="I8" s="250">
        <v>27</v>
      </c>
      <c r="J8" s="250">
        <v>25</v>
      </c>
      <c r="K8" s="1150">
        <v>2010</v>
      </c>
      <c r="L8" s="4"/>
    </row>
    <row r="9" spans="1:12" s="29" customFormat="1" ht="24.95" customHeight="1" thickTop="1" thickBot="1" x14ac:dyDescent="0.3">
      <c r="A9" s="621">
        <v>2011</v>
      </c>
      <c r="B9" s="257">
        <f t="shared" si="0"/>
        <v>156</v>
      </c>
      <c r="C9" s="257">
        <f t="shared" ref="C9:D15" si="2">I9+F9</f>
        <v>63</v>
      </c>
      <c r="D9" s="257">
        <f>J9+G9</f>
        <v>93</v>
      </c>
      <c r="E9" s="257">
        <f>G9+F9</f>
        <v>107</v>
      </c>
      <c r="F9" s="255">
        <v>42</v>
      </c>
      <c r="G9" s="255">
        <v>65</v>
      </c>
      <c r="H9" s="257">
        <f>J9+I9</f>
        <v>49</v>
      </c>
      <c r="I9" s="255">
        <v>21</v>
      </c>
      <c r="J9" s="255">
        <v>28</v>
      </c>
      <c r="K9" s="1152">
        <v>2011</v>
      </c>
      <c r="L9" s="4"/>
    </row>
    <row r="10" spans="1:12" s="29" customFormat="1" ht="24.95" customHeight="1" thickTop="1" thickBot="1" x14ac:dyDescent="0.3">
      <c r="A10" s="301">
        <v>2012</v>
      </c>
      <c r="B10" s="249">
        <f t="shared" si="0"/>
        <v>148</v>
      </c>
      <c r="C10" s="249">
        <f t="shared" si="2"/>
        <v>55</v>
      </c>
      <c r="D10" s="249">
        <f t="shared" si="2"/>
        <v>93</v>
      </c>
      <c r="E10" s="249">
        <f>G10+F10</f>
        <v>99</v>
      </c>
      <c r="F10" s="250">
        <v>34</v>
      </c>
      <c r="G10" s="250">
        <v>65</v>
      </c>
      <c r="H10" s="249">
        <f>J10+I10</f>
        <v>49</v>
      </c>
      <c r="I10" s="250">
        <v>21</v>
      </c>
      <c r="J10" s="250">
        <v>28</v>
      </c>
      <c r="K10" s="1150">
        <v>2012</v>
      </c>
      <c r="L10" s="4"/>
    </row>
    <row r="11" spans="1:12" s="29" customFormat="1" ht="24.95" customHeight="1" thickTop="1" thickBot="1" x14ac:dyDescent="0.3">
      <c r="A11" s="621">
        <v>2013</v>
      </c>
      <c r="B11" s="257">
        <f t="shared" si="0"/>
        <v>158</v>
      </c>
      <c r="C11" s="257">
        <f t="shared" si="2"/>
        <v>60</v>
      </c>
      <c r="D11" s="257">
        <f>J11+G11</f>
        <v>98</v>
      </c>
      <c r="E11" s="257">
        <f>G11+F11</f>
        <v>100</v>
      </c>
      <c r="F11" s="255">
        <v>39</v>
      </c>
      <c r="G11" s="255">
        <v>61</v>
      </c>
      <c r="H11" s="257">
        <f>J11+I11</f>
        <v>58</v>
      </c>
      <c r="I11" s="255">
        <v>21</v>
      </c>
      <c r="J11" s="255">
        <v>37</v>
      </c>
      <c r="K11" s="1152">
        <v>2013</v>
      </c>
      <c r="L11" s="4"/>
    </row>
    <row r="12" spans="1:12" s="29" customFormat="1" ht="24.95" customHeight="1" thickTop="1" thickBot="1" x14ac:dyDescent="0.3">
      <c r="A12" s="301">
        <v>2014</v>
      </c>
      <c r="B12" s="249">
        <f t="shared" si="0"/>
        <v>168</v>
      </c>
      <c r="C12" s="249">
        <f t="shared" si="2"/>
        <v>83</v>
      </c>
      <c r="D12" s="249">
        <f t="shared" si="2"/>
        <v>85</v>
      </c>
      <c r="E12" s="249">
        <f>G12+F12</f>
        <v>110</v>
      </c>
      <c r="F12" s="250">
        <v>52</v>
      </c>
      <c r="G12" s="250">
        <v>58</v>
      </c>
      <c r="H12" s="249">
        <f>J12+I12</f>
        <v>58</v>
      </c>
      <c r="I12" s="250">
        <v>31</v>
      </c>
      <c r="J12" s="250">
        <v>27</v>
      </c>
      <c r="K12" s="1150">
        <v>2014</v>
      </c>
      <c r="L12" s="4"/>
    </row>
    <row r="13" spans="1:12" s="29" customFormat="1" ht="24.95" customHeight="1" thickTop="1" thickBot="1" x14ac:dyDescent="0.3">
      <c r="A13" s="621">
        <v>2015</v>
      </c>
      <c r="B13" s="257">
        <f>D13+C13</f>
        <v>197</v>
      </c>
      <c r="C13" s="257">
        <f>I13+F13</f>
        <v>95</v>
      </c>
      <c r="D13" s="257">
        <f t="shared" si="2"/>
        <v>102</v>
      </c>
      <c r="E13" s="257">
        <f>G13+F13</f>
        <v>128</v>
      </c>
      <c r="F13" s="255">
        <v>60</v>
      </c>
      <c r="G13" s="255">
        <v>68</v>
      </c>
      <c r="H13" s="257">
        <f>J13+I13</f>
        <v>69</v>
      </c>
      <c r="I13" s="255">
        <v>35</v>
      </c>
      <c r="J13" s="255">
        <v>34</v>
      </c>
      <c r="K13" s="1152">
        <v>2015</v>
      </c>
      <c r="L13" s="4"/>
    </row>
    <row r="14" spans="1:12" s="29" customFormat="1" ht="24.95" customHeight="1" thickTop="1" thickBot="1" x14ac:dyDescent="0.3">
      <c r="A14" s="301">
        <v>2016</v>
      </c>
      <c r="B14" s="249">
        <f>D14+C14</f>
        <v>161</v>
      </c>
      <c r="C14" s="249">
        <f>I14+F14</f>
        <v>79</v>
      </c>
      <c r="D14" s="249">
        <f t="shared" si="2"/>
        <v>82</v>
      </c>
      <c r="E14" s="249">
        <f t="shared" ref="E14:E15" si="3">G14+F14</f>
        <v>108</v>
      </c>
      <c r="F14" s="250">
        <v>54</v>
      </c>
      <c r="G14" s="250">
        <v>54</v>
      </c>
      <c r="H14" s="249">
        <f t="shared" ref="H14:H16" si="4">J14+I14</f>
        <v>53</v>
      </c>
      <c r="I14" s="250">
        <v>25</v>
      </c>
      <c r="J14" s="250">
        <v>28</v>
      </c>
      <c r="K14" s="1150">
        <v>2016</v>
      </c>
      <c r="L14" s="4"/>
    </row>
    <row r="15" spans="1:12" s="29" customFormat="1" ht="24.95" customHeight="1" thickTop="1" thickBot="1" x14ac:dyDescent="0.3">
      <c r="A15" s="621">
        <v>2017</v>
      </c>
      <c r="B15" s="257">
        <f>D15+C15</f>
        <v>151</v>
      </c>
      <c r="C15" s="257">
        <f>I15+F15</f>
        <v>68</v>
      </c>
      <c r="D15" s="257">
        <f t="shared" si="2"/>
        <v>83</v>
      </c>
      <c r="E15" s="257">
        <f t="shared" si="3"/>
        <v>107</v>
      </c>
      <c r="F15" s="255">
        <v>53</v>
      </c>
      <c r="G15" s="255">
        <v>54</v>
      </c>
      <c r="H15" s="257">
        <f t="shared" ref="H15" si="5">J15+I15</f>
        <v>44</v>
      </c>
      <c r="I15" s="255">
        <v>15</v>
      </c>
      <c r="J15" s="255">
        <v>29</v>
      </c>
      <c r="K15" s="1152">
        <v>2017</v>
      </c>
      <c r="L15" s="4"/>
    </row>
    <row r="16" spans="1:12" s="29" customFormat="1" ht="24.95" customHeight="1" thickTop="1" x14ac:dyDescent="0.25">
      <c r="A16" s="622">
        <v>2018</v>
      </c>
      <c r="B16" s="253">
        <f>D16+C16</f>
        <v>172</v>
      </c>
      <c r="C16" s="253">
        <f>I16+F16</f>
        <v>89</v>
      </c>
      <c r="D16" s="253">
        <f t="shared" ref="D16" si="6">J16+G16</f>
        <v>83</v>
      </c>
      <c r="E16" s="253">
        <f t="shared" ref="E16" si="7">G16+F16</f>
        <v>117</v>
      </c>
      <c r="F16" s="254">
        <v>59</v>
      </c>
      <c r="G16" s="254">
        <v>58</v>
      </c>
      <c r="H16" s="253">
        <f t="shared" si="4"/>
        <v>55</v>
      </c>
      <c r="I16" s="254">
        <v>30</v>
      </c>
      <c r="J16" s="254">
        <v>25</v>
      </c>
      <c r="K16" s="1151">
        <v>2018</v>
      </c>
      <c r="L16" s="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18"/>
  <sheetViews>
    <sheetView view="pageBreakPreview" zoomScaleNormal="100" zoomScaleSheetLayoutView="100" workbookViewId="0">
      <selection activeCell="C29" sqref="C29"/>
    </sheetView>
  </sheetViews>
  <sheetFormatPr defaultRowHeight="15" x14ac:dyDescent="0.25"/>
  <cols>
    <col min="1" max="1" width="20.7109375" style="47" customWidth="1"/>
    <col min="2" max="10" width="8.7109375" style="47" customWidth="1"/>
    <col min="11" max="11" width="20.7109375" style="47" customWidth="1"/>
    <col min="12" max="12" width="12.7109375" style="29" bestFit="1" customWidth="1"/>
    <col min="13" max="256" width="9.140625" style="29"/>
    <col min="257" max="257" width="20.7109375" style="29" customWidth="1"/>
    <col min="258" max="266" width="8.7109375" style="29" customWidth="1"/>
    <col min="267" max="267" width="20.7109375" style="29" customWidth="1"/>
    <col min="268" max="268" width="12.7109375" style="29" bestFit="1" customWidth="1"/>
    <col min="269" max="512" width="9.140625" style="29"/>
    <col min="513" max="513" width="20.7109375" style="29" customWidth="1"/>
    <col min="514" max="522" width="8.7109375" style="29" customWidth="1"/>
    <col min="523" max="523" width="20.7109375" style="29" customWidth="1"/>
    <col min="524" max="524" width="12.7109375" style="29" bestFit="1" customWidth="1"/>
    <col min="525" max="768" width="9.140625" style="29"/>
    <col min="769" max="769" width="20.7109375" style="29" customWidth="1"/>
    <col min="770" max="778" width="8.7109375" style="29" customWidth="1"/>
    <col min="779" max="779" width="20.7109375" style="29" customWidth="1"/>
    <col min="780" max="780" width="12.7109375" style="29" bestFit="1" customWidth="1"/>
    <col min="781" max="1024" width="9.140625" style="29"/>
    <col min="1025" max="1025" width="20.7109375" style="29" customWidth="1"/>
    <col min="1026" max="1034" width="8.7109375" style="29" customWidth="1"/>
    <col min="1035" max="1035" width="20.7109375" style="29" customWidth="1"/>
    <col min="1036" max="1036" width="12.7109375" style="29" bestFit="1" customWidth="1"/>
    <col min="1037" max="1280" width="9.140625" style="29"/>
    <col min="1281" max="1281" width="20.7109375" style="29" customWidth="1"/>
    <col min="1282" max="1290" width="8.7109375" style="29" customWidth="1"/>
    <col min="1291" max="1291" width="20.7109375" style="29" customWidth="1"/>
    <col min="1292" max="1292" width="12.7109375" style="29" bestFit="1" customWidth="1"/>
    <col min="1293" max="1536" width="9.140625" style="29"/>
    <col min="1537" max="1537" width="20.7109375" style="29" customWidth="1"/>
    <col min="1538" max="1546" width="8.7109375" style="29" customWidth="1"/>
    <col min="1547" max="1547" width="20.7109375" style="29" customWidth="1"/>
    <col min="1548" max="1548" width="12.7109375" style="29" bestFit="1" customWidth="1"/>
    <col min="1549" max="1792" width="9.140625" style="29"/>
    <col min="1793" max="1793" width="20.7109375" style="29" customWidth="1"/>
    <col min="1794" max="1802" width="8.7109375" style="29" customWidth="1"/>
    <col min="1803" max="1803" width="20.7109375" style="29" customWidth="1"/>
    <col min="1804" max="1804" width="12.7109375" style="29" bestFit="1" customWidth="1"/>
    <col min="1805" max="2048" width="9.140625" style="29"/>
    <col min="2049" max="2049" width="20.7109375" style="29" customWidth="1"/>
    <col min="2050" max="2058" width="8.7109375" style="29" customWidth="1"/>
    <col min="2059" max="2059" width="20.7109375" style="29" customWidth="1"/>
    <col min="2060" max="2060" width="12.7109375" style="29" bestFit="1" customWidth="1"/>
    <col min="2061" max="2304" width="9.140625" style="29"/>
    <col min="2305" max="2305" width="20.7109375" style="29" customWidth="1"/>
    <col min="2306" max="2314" width="8.7109375" style="29" customWidth="1"/>
    <col min="2315" max="2315" width="20.7109375" style="29" customWidth="1"/>
    <col min="2316" max="2316" width="12.7109375" style="29" bestFit="1" customWidth="1"/>
    <col min="2317" max="2560" width="9.140625" style="29"/>
    <col min="2561" max="2561" width="20.7109375" style="29" customWidth="1"/>
    <col min="2562" max="2570" width="8.7109375" style="29" customWidth="1"/>
    <col min="2571" max="2571" width="20.7109375" style="29" customWidth="1"/>
    <col min="2572" max="2572" width="12.7109375" style="29" bestFit="1" customWidth="1"/>
    <col min="2573" max="2816" width="9.140625" style="29"/>
    <col min="2817" max="2817" width="20.7109375" style="29" customWidth="1"/>
    <col min="2818" max="2826" width="8.7109375" style="29" customWidth="1"/>
    <col min="2827" max="2827" width="20.7109375" style="29" customWidth="1"/>
    <col min="2828" max="2828" width="12.7109375" style="29" bestFit="1" customWidth="1"/>
    <col min="2829" max="3072" width="9.140625" style="29"/>
    <col min="3073" max="3073" width="20.7109375" style="29" customWidth="1"/>
    <col min="3074" max="3082" width="8.7109375" style="29" customWidth="1"/>
    <col min="3083" max="3083" width="20.7109375" style="29" customWidth="1"/>
    <col min="3084" max="3084" width="12.7109375" style="29" bestFit="1" customWidth="1"/>
    <col min="3085" max="3328" width="9.140625" style="29"/>
    <col min="3329" max="3329" width="20.7109375" style="29" customWidth="1"/>
    <col min="3330" max="3338" width="8.7109375" style="29" customWidth="1"/>
    <col min="3339" max="3339" width="20.7109375" style="29" customWidth="1"/>
    <col min="3340" max="3340" width="12.7109375" style="29" bestFit="1" customWidth="1"/>
    <col min="3341" max="3584" width="9.140625" style="29"/>
    <col min="3585" max="3585" width="20.7109375" style="29" customWidth="1"/>
    <col min="3586" max="3594" width="8.7109375" style="29" customWidth="1"/>
    <col min="3595" max="3595" width="20.7109375" style="29" customWidth="1"/>
    <col min="3596" max="3596" width="12.7109375" style="29" bestFit="1" customWidth="1"/>
    <col min="3597" max="3840" width="9.140625" style="29"/>
    <col min="3841" max="3841" width="20.7109375" style="29" customWidth="1"/>
    <col min="3842" max="3850" width="8.7109375" style="29" customWidth="1"/>
    <col min="3851" max="3851" width="20.7109375" style="29" customWidth="1"/>
    <col min="3852" max="3852" width="12.7109375" style="29" bestFit="1" customWidth="1"/>
    <col min="3853" max="4096" width="9.140625" style="29"/>
    <col min="4097" max="4097" width="20.7109375" style="29" customWidth="1"/>
    <col min="4098" max="4106" width="8.7109375" style="29" customWidth="1"/>
    <col min="4107" max="4107" width="20.7109375" style="29" customWidth="1"/>
    <col min="4108" max="4108" width="12.7109375" style="29" bestFit="1" customWidth="1"/>
    <col min="4109" max="4352" width="9.140625" style="29"/>
    <col min="4353" max="4353" width="20.7109375" style="29" customWidth="1"/>
    <col min="4354" max="4362" width="8.7109375" style="29" customWidth="1"/>
    <col min="4363" max="4363" width="20.7109375" style="29" customWidth="1"/>
    <col min="4364" max="4364" width="12.7109375" style="29" bestFit="1" customWidth="1"/>
    <col min="4365" max="4608" width="9.140625" style="29"/>
    <col min="4609" max="4609" width="20.7109375" style="29" customWidth="1"/>
    <col min="4610" max="4618" width="8.7109375" style="29" customWidth="1"/>
    <col min="4619" max="4619" width="20.7109375" style="29" customWidth="1"/>
    <col min="4620" max="4620" width="12.7109375" style="29" bestFit="1" customWidth="1"/>
    <col min="4621" max="4864" width="9.140625" style="29"/>
    <col min="4865" max="4865" width="20.7109375" style="29" customWidth="1"/>
    <col min="4866" max="4874" width="8.7109375" style="29" customWidth="1"/>
    <col min="4875" max="4875" width="20.7109375" style="29" customWidth="1"/>
    <col min="4876" max="4876" width="12.7109375" style="29" bestFit="1" customWidth="1"/>
    <col min="4877" max="5120" width="9.140625" style="29"/>
    <col min="5121" max="5121" width="20.7109375" style="29" customWidth="1"/>
    <col min="5122" max="5130" width="8.7109375" style="29" customWidth="1"/>
    <col min="5131" max="5131" width="20.7109375" style="29" customWidth="1"/>
    <col min="5132" max="5132" width="12.7109375" style="29" bestFit="1" customWidth="1"/>
    <col min="5133" max="5376" width="9.140625" style="29"/>
    <col min="5377" max="5377" width="20.7109375" style="29" customWidth="1"/>
    <col min="5378" max="5386" width="8.7109375" style="29" customWidth="1"/>
    <col min="5387" max="5387" width="20.7109375" style="29" customWidth="1"/>
    <col min="5388" max="5388" width="12.7109375" style="29" bestFit="1" customWidth="1"/>
    <col min="5389" max="5632" width="9.140625" style="29"/>
    <col min="5633" max="5633" width="20.7109375" style="29" customWidth="1"/>
    <col min="5634" max="5642" width="8.7109375" style="29" customWidth="1"/>
    <col min="5643" max="5643" width="20.7109375" style="29" customWidth="1"/>
    <col min="5644" max="5644" width="12.7109375" style="29" bestFit="1" customWidth="1"/>
    <col min="5645" max="5888" width="9.140625" style="29"/>
    <col min="5889" max="5889" width="20.7109375" style="29" customWidth="1"/>
    <col min="5890" max="5898" width="8.7109375" style="29" customWidth="1"/>
    <col min="5899" max="5899" width="20.7109375" style="29" customWidth="1"/>
    <col min="5900" max="5900" width="12.7109375" style="29" bestFit="1" customWidth="1"/>
    <col min="5901" max="6144" width="9.140625" style="29"/>
    <col min="6145" max="6145" width="20.7109375" style="29" customWidth="1"/>
    <col min="6146" max="6154" width="8.7109375" style="29" customWidth="1"/>
    <col min="6155" max="6155" width="20.7109375" style="29" customWidth="1"/>
    <col min="6156" max="6156" width="12.7109375" style="29" bestFit="1" customWidth="1"/>
    <col min="6157" max="6400" width="9.140625" style="29"/>
    <col min="6401" max="6401" width="20.7109375" style="29" customWidth="1"/>
    <col min="6402" max="6410" width="8.7109375" style="29" customWidth="1"/>
    <col min="6411" max="6411" width="20.7109375" style="29" customWidth="1"/>
    <col min="6412" max="6412" width="12.7109375" style="29" bestFit="1" customWidth="1"/>
    <col min="6413" max="6656" width="9.140625" style="29"/>
    <col min="6657" max="6657" width="20.7109375" style="29" customWidth="1"/>
    <col min="6658" max="6666" width="8.7109375" style="29" customWidth="1"/>
    <col min="6667" max="6667" width="20.7109375" style="29" customWidth="1"/>
    <col min="6668" max="6668" width="12.7109375" style="29" bestFit="1" customWidth="1"/>
    <col min="6669" max="6912" width="9.140625" style="29"/>
    <col min="6913" max="6913" width="20.7109375" style="29" customWidth="1"/>
    <col min="6914" max="6922" width="8.7109375" style="29" customWidth="1"/>
    <col min="6923" max="6923" width="20.7109375" style="29" customWidth="1"/>
    <col min="6924" max="6924" width="12.7109375" style="29" bestFit="1" customWidth="1"/>
    <col min="6925" max="7168" width="9.140625" style="29"/>
    <col min="7169" max="7169" width="20.7109375" style="29" customWidth="1"/>
    <col min="7170" max="7178" width="8.7109375" style="29" customWidth="1"/>
    <col min="7179" max="7179" width="20.7109375" style="29" customWidth="1"/>
    <col min="7180" max="7180" width="12.7109375" style="29" bestFit="1" customWidth="1"/>
    <col min="7181" max="7424" width="9.140625" style="29"/>
    <col min="7425" max="7425" width="20.7109375" style="29" customWidth="1"/>
    <col min="7426" max="7434" width="8.7109375" style="29" customWidth="1"/>
    <col min="7435" max="7435" width="20.7109375" style="29" customWidth="1"/>
    <col min="7436" max="7436" width="12.7109375" style="29" bestFit="1" customWidth="1"/>
    <col min="7437" max="7680" width="9.140625" style="29"/>
    <col min="7681" max="7681" width="20.7109375" style="29" customWidth="1"/>
    <col min="7682" max="7690" width="8.7109375" style="29" customWidth="1"/>
    <col min="7691" max="7691" width="20.7109375" style="29" customWidth="1"/>
    <col min="7692" max="7692" width="12.7109375" style="29" bestFit="1" customWidth="1"/>
    <col min="7693" max="7936" width="9.140625" style="29"/>
    <col min="7937" max="7937" width="20.7109375" style="29" customWidth="1"/>
    <col min="7938" max="7946" width="8.7109375" style="29" customWidth="1"/>
    <col min="7947" max="7947" width="20.7109375" style="29" customWidth="1"/>
    <col min="7948" max="7948" width="12.7109375" style="29" bestFit="1" customWidth="1"/>
    <col min="7949" max="8192" width="9.140625" style="29"/>
    <col min="8193" max="8193" width="20.7109375" style="29" customWidth="1"/>
    <col min="8194" max="8202" width="8.7109375" style="29" customWidth="1"/>
    <col min="8203" max="8203" width="20.7109375" style="29" customWidth="1"/>
    <col min="8204" max="8204" width="12.7109375" style="29" bestFit="1" customWidth="1"/>
    <col min="8205" max="8448" width="9.140625" style="29"/>
    <col min="8449" max="8449" width="20.7109375" style="29" customWidth="1"/>
    <col min="8450" max="8458" width="8.7109375" style="29" customWidth="1"/>
    <col min="8459" max="8459" width="20.7109375" style="29" customWidth="1"/>
    <col min="8460" max="8460" width="12.7109375" style="29" bestFit="1" customWidth="1"/>
    <col min="8461" max="8704" width="9.140625" style="29"/>
    <col min="8705" max="8705" width="20.7109375" style="29" customWidth="1"/>
    <col min="8706" max="8714" width="8.7109375" style="29" customWidth="1"/>
    <col min="8715" max="8715" width="20.7109375" style="29" customWidth="1"/>
    <col min="8716" max="8716" width="12.7109375" style="29" bestFit="1" customWidth="1"/>
    <col min="8717" max="8960" width="9.140625" style="29"/>
    <col min="8961" max="8961" width="20.7109375" style="29" customWidth="1"/>
    <col min="8962" max="8970" width="8.7109375" style="29" customWidth="1"/>
    <col min="8971" max="8971" width="20.7109375" style="29" customWidth="1"/>
    <col min="8972" max="8972" width="12.7109375" style="29" bestFit="1" customWidth="1"/>
    <col min="8973" max="9216" width="9.140625" style="29"/>
    <col min="9217" max="9217" width="20.7109375" style="29" customWidth="1"/>
    <col min="9218" max="9226" width="8.7109375" style="29" customWidth="1"/>
    <col min="9227" max="9227" width="20.7109375" style="29" customWidth="1"/>
    <col min="9228" max="9228" width="12.7109375" style="29" bestFit="1" customWidth="1"/>
    <col min="9229" max="9472" width="9.140625" style="29"/>
    <col min="9473" max="9473" width="20.7109375" style="29" customWidth="1"/>
    <col min="9474" max="9482" width="8.7109375" style="29" customWidth="1"/>
    <col min="9483" max="9483" width="20.7109375" style="29" customWidth="1"/>
    <col min="9484" max="9484" width="12.7109375" style="29" bestFit="1" customWidth="1"/>
    <col min="9485" max="9728" width="9.140625" style="29"/>
    <col min="9729" max="9729" width="20.7109375" style="29" customWidth="1"/>
    <col min="9730" max="9738" width="8.7109375" style="29" customWidth="1"/>
    <col min="9739" max="9739" width="20.7109375" style="29" customWidth="1"/>
    <col min="9740" max="9740" width="12.7109375" style="29" bestFit="1" customWidth="1"/>
    <col min="9741" max="9984" width="9.140625" style="29"/>
    <col min="9985" max="9985" width="20.7109375" style="29" customWidth="1"/>
    <col min="9986" max="9994" width="8.7109375" style="29" customWidth="1"/>
    <col min="9995" max="9995" width="20.7109375" style="29" customWidth="1"/>
    <col min="9996" max="9996" width="12.7109375" style="29" bestFit="1" customWidth="1"/>
    <col min="9997" max="10240" width="9.140625" style="29"/>
    <col min="10241" max="10241" width="20.7109375" style="29" customWidth="1"/>
    <col min="10242" max="10250" width="8.7109375" style="29" customWidth="1"/>
    <col min="10251" max="10251" width="20.7109375" style="29" customWidth="1"/>
    <col min="10252" max="10252" width="12.7109375" style="29" bestFit="1" customWidth="1"/>
    <col min="10253" max="10496" width="9.140625" style="29"/>
    <col min="10497" max="10497" width="20.7109375" style="29" customWidth="1"/>
    <col min="10498" max="10506" width="8.7109375" style="29" customWidth="1"/>
    <col min="10507" max="10507" width="20.7109375" style="29" customWidth="1"/>
    <col min="10508" max="10508" width="12.7109375" style="29" bestFit="1" customWidth="1"/>
    <col min="10509" max="10752" width="9.140625" style="29"/>
    <col min="10753" max="10753" width="20.7109375" style="29" customWidth="1"/>
    <col min="10754" max="10762" width="8.7109375" style="29" customWidth="1"/>
    <col min="10763" max="10763" width="20.7109375" style="29" customWidth="1"/>
    <col min="10764" max="10764" width="12.7109375" style="29" bestFit="1" customWidth="1"/>
    <col min="10765" max="11008" width="9.140625" style="29"/>
    <col min="11009" max="11009" width="20.7109375" style="29" customWidth="1"/>
    <col min="11010" max="11018" width="8.7109375" style="29" customWidth="1"/>
    <col min="11019" max="11019" width="20.7109375" style="29" customWidth="1"/>
    <col min="11020" max="11020" width="12.7109375" style="29" bestFit="1" customWidth="1"/>
    <col min="11021" max="11264" width="9.140625" style="29"/>
    <col min="11265" max="11265" width="20.7109375" style="29" customWidth="1"/>
    <col min="11266" max="11274" width="8.7109375" style="29" customWidth="1"/>
    <col min="11275" max="11275" width="20.7109375" style="29" customWidth="1"/>
    <col min="11276" max="11276" width="12.7109375" style="29" bestFit="1" customWidth="1"/>
    <col min="11277" max="11520" width="9.140625" style="29"/>
    <col min="11521" max="11521" width="20.7109375" style="29" customWidth="1"/>
    <col min="11522" max="11530" width="8.7109375" style="29" customWidth="1"/>
    <col min="11531" max="11531" width="20.7109375" style="29" customWidth="1"/>
    <col min="11532" max="11532" width="12.7109375" style="29" bestFit="1" customWidth="1"/>
    <col min="11533" max="11776" width="9.140625" style="29"/>
    <col min="11777" max="11777" width="20.7109375" style="29" customWidth="1"/>
    <col min="11778" max="11786" width="8.7109375" style="29" customWidth="1"/>
    <col min="11787" max="11787" width="20.7109375" style="29" customWidth="1"/>
    <col min="11788" max="11788" width="12.7109375" style="29" bestFit="1" customWidth="1"/>
    <col min="11789" max="12032" width="9.140625" style="29"/>
    <col min="12033" max="12033" width="20.7109375" style="29" customWidth="1"/>
    <col min="12034" max="12042" width="8.7109375" style="29" customWidth="1"/>
    <col min="12043" max="12043" width="20.7109375" style="29" customWidth="1"/>
    <col min="12044" max="12044" width="12.7109375" style="29" bestFit="1" customWidth="1"/>
    <col min="12045" max="12288" width="9.140625" style="29"/>
    <col min="12289" max="12289" width="20.7109375" style="29" customWidth="1"/>
    <col min="12290" max="12298" width="8.7109375" style="29" customWidth="1"/>
    <col min="12299" max="12299" width="20.7109375" style="29" customWidth="1"/>
    <col min="12300" max="12300" width="12.7109375" style="29" bestFit="1" customWidth="1"/>
    <col min="12301" max="12544" width="9.140625" style="29"/>
    <col min="12545" max="12545" width="20.7109375" style="29" customWidth="1"/>
    <col min="12546" max="12554" width="8.7109375" style="29" customWidth="1"/>
    <col min="12555" max="12555" width="20.7109375" style="29" customWidth="1"/>
    <col min="12556" max="12556" width="12.7109375" style="29" bestFit="1" customWidth="1"/>
    <col min="12557" max="12800" width="9.140625" style="29"/>
    <col min="12801" max="12801" width="20.7109375" style="29" customWidth="1"/>
    <col min="12802" max="12810" width="8.7109375" style="29" customWidth="1"/>
    <col min="12811" max="12811" width="20.7109375" style="29" customWidth="1"/>
    <col min="12812" max="12812" width="12.7109375" style="29" bestFit="1" customWidth="1"/>
    <col min="12813" max="13056" width="9.140625" style="29"/>
    <col min="13057" max="13057" width="20.7109375" style="29" customWidth="1"/>
    <col min="13058" max="13066" width="8.7109375" style="29" customWidth="1"/>
    <col min="13067" max="13067" width="20.7109375" style="29" customWidth="1"/>
    <col min="13068" max="13068" width="12.7109375" style="29" bestFit="1" customWidth="1"/>
    <col min="13069" max="13312" width="9.140625" style="29"/>
    <col min="13313" max="13313" width="20.7109375" style="29" customWidth="1"/>
    <col min="13314" max="13322" width="8.7109375" style="29" customWidth="1"/>
    <col min="13323" max="13323" width="20.7109375" style="29" customWidth="1"/>
    <col min="13324" max="13324" width="12.7109375" style="29" bestFit="1" customWidth="1"/>
    <col min="13325" max="13568" width="9.140625" style="29"/>
    <col min="13569" max="13569" width="20.7109375" style="29" customWidth="1"/>
    <col min="13570" max="13578" width="8.7109375" style="29" customWidth="1"/>
    <col min="13579" max="13579" width="20.7109375" style="29" customWidth="1"/>
    <col min="13580" max="13580" width="12.7109375" style="29" bestFit="1" customWidth="1"/>
    <col min="13581" max="13824" width="9.140625" style="29"/>
    <col min="13825" max="13825" width="20.7109375" style="29" customWidth="1"/>
    <col min="13826" max="13834" width="8.7109375" style="29" customWidth="1"/>
    <col min="13835" max="13835" width="20.7109375" style="29" customWidth="1"/>
    <col min="13836" max="13836" width="12.7109375" style="29" bestFit="1" customWidth="1"/>
    <col min="13837" max="14080" width="9.140625" style="29"/>
    <col min="14081" max="14081" width="20.7109375" style="29" customWidth="1"/>
    <col min="14082" max="14090" width="8.7109375" style="29" customWidth="1"/>
    <col min="14091" max="14091" width="20.7109375" style="29" customWidth="1"/>
    <col min="14092" max="14092" width="12.7109375" style="29" bestFit="1" customWidth="1"/>
    <col min="14093" max="14336" width="9.140625" style="29"/>
    <col min="14337" max="14337" width="20.7109375" style="29" customWidth="1"/>
    <col min="14338" max="14346" width="8.7109375" style="29" customWidth="1"/>
    <col min="14347" max="14347" width="20.7109375" style="29" customWidth="1"/>
    <col min="14348" max="14348" width="12.7109375" style="29" bestFit="1" customWidth="1"/>
    <col min="14349" max="14592" width="9.140625" style="29"/>
    <col min="14593" max="14593" width="20.7109375" style="29" customWidth="1"/>
    <col min="14594" max="14602" width="8.7109375" style="29" customWidth="1"/>
    <col min="14603" max="14603" width="20.7109375" style="29" customWidth="1"/>
    <col min="14604" max="14604" width="12.7109375" style="29" bestFit="1" customWidth="1"/>
    <col min="14605" max="14848" width="9.140625" style="29"/>
    <col min="14849" max="14849" width="20.7109375" style="29" customWidth="1"/>
    <col min="14850" max="14858" width="8.7109375" style="29" customWidth="1"/>
    <col min="14859" max="14859" width="20.7109375" style="29" customWidth="1"/>
    <col min="14860" max="14860" width="12.7109375" style="29" bestFit="1" customWidth="1"/>
    <col min="14861" max="15104" width="9.140625" style="29"/>
    <col min="15105" max="15105" width="20.7109375" style="29" customWidth="1"/>
    <col min="15106" max="15114" width="8.7109375" style="29" customWidth="1"/>
    <col min="15115" max="15115" width="20.7109375" style="29" customWidth="1"/>
    <col min="15116" max="15116" width="12.7109375" style="29" bestFit="1" customWidth="1"/>
    <col min="15117" max="15360" width="9.140625" style="29"/>
    <col min="15361" max="15361" width="20.7109375" style="29" customWidth="1"/>
    <col min="15362" max="15370" width="8.7109375" style="29" customWidth="1"/>
    <col min="15371" max="15371" width="20.7109375" style="29" customWidth="1"/>
    <col min="15372" max="15372" width="12.7109375" style="29" bestFit="1" customWidth="1"/>
    <col min="15373" max="15616" width="9.140625" style="29"/>
    <col min="15617" max="15617" width="20.7109375" style="29" customWidth="1"/>
    <col min="15618" max="15626" width="8.7109375" style="29" customWidth="1"/>
    <col min="15627" max="15627" width="20.7109375" style="29" customWidth="1"/>
    <col min="15628" max="15628" width="12.7109375" style="29" bestFit="1" customWidth="1"/>
    <col min="15629" max="15872" width="9.140625" style="29"/>
    <col min="15873" max="15873" width="20.7109375" style="29" customWidth="1"/>
    <col min="15874" max="15882" width="8.7109375" style="29" customWidth="1"/>
    <col min="15883" max="15883" width="20.7109375" style="29" customWidth="1"/>
    <col min="15884" max="15884" width="12.7109375" style="29" bestFit="1" customWidth="1"/>
    <col min="15885" max="16128" width="9.140625" style="29"/>
    <col min="16129" max="16129" width="20.7109375" style="29" customWidth="1"/>
    <col min="16130" max="16138" width="8.7109375" style="29" customWidth="1"/>
    <col min="16139" max="16139" width="20.7109375" style="29" customWidth="1"/>
    <col min="16140" max="16140" width="12.7109375" style="29" bestFit="1" customWidth="1"/>
    <col min="16141" max="16384" width="9.140625" style="29"/>
  </cols>
  <sheetData>
    <row r="1" spans="1:12" ht="23.25" x14ac:dyDescent="0.25">
      <c r="A1" s="1300" t="s">
        <v>418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4"/>
    </row>
    <row r="2" spans="1:12" ht="15.75" x14ac:dyDescent="0.25">
      <c r="A2" s="1291" t="s">
        <v>438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4"/>
    </row>
    <row r="3" spans="1:12" ht="15.75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4"/>
    </row>
    <row r="4" spans="1:12" s="1010" customFormat="1" ht="27.75" customHeight="1" x14ac:dyDescent="0.3">
      <c r="A4" s="1007" t="s">
        <v>130</v>
      </c>
      <c r="B4" s="339"/>
      <c r="C4" s="339"/>
      <c r="D4" s="1619"/>
      <c r="E4" s="1619"/>
      <c r="F4" s="1619"/>
      <c r="G4" s="339"/>
      <c r="H4" s="339"/>
      <c r="I4" s="339"/>
      <c r="J4" s="331"/>
      <c r="K4" s="1011" t="s">
        <v>131</v>
      </c>
    </row>
    <row r="5" spans="1:12" ht="24.75" customHeight="1" x14ac:dyDescent="0.2">
      <c r="A5" s="1626" t="s">
        <v>1220</v>
      </c>
      <c r="B5" s="1622" t="s">
        <v>919</v>
      </c>
      <c r="C5" s="1622"/>
      <c r="D5" s="1622"/>
      <c r="E5" s="1623" t="s">
        <v>918</v>
      </c>
      <c r="F5" s="1623"/>
      <c r="G5" s="1623"/>
      <c r="H5" s="1623" t="s">
        <v>920</v>
      </c>
      <c r="I5" s="1623"/>
      <c r="J5" s="1623"/>
      <c r="K5" s="1628" t="s">
        <v>983</v>
      </c>
    </row>
    <row r="6" spans="1:12" ht="35.25" customHeight="1" x14ac:dyDescent="0.2">
      <c r="A6" s="1627"/>
      <c r="B6" s="549" t="s">
        <v>892</v>
      </c>
      <c r="C6" s="550" t="s">
        <v>777</v>
      </c>
      <c r="D6" s="550" t="s">
        <v>776</v>
      </c>
      <c r="E6" s="549" t="s">
        <v>404</v>
      </c>
      <c r="F6" s="550" t="s">
        <v>777</v>
      </c>
      <c r="G6" s="550" t="s">
        <v>776</v>
      </c>
      <c r="H6" s="549" t="s">
        <v>404</v>
      </c>
      <c r="I6" s="550" t="s">
        <v>777</v>
      </c>
      <c r="J6" s="550" t="s">
        <v>776</v>
      </c>
      <c r="K6" s="1629"/>
    </row>
    <row r="7" spans="1:12" ht="24.95" customHeight="1" thickBot="1" x14ac:dyDescent="0.3">
      <c r="A7" s="807" t="s">
        <v>793</v>
      </c>
      <c r="B7" s="257">
        <f t="shared" ref="B7:D15" si="0">SUM(H7+E7)</f>
        <v>132</v>
      </c>
      <c r="C7" s="257">
        <f t="shared" si="0"/>
        <v>67</v>
      </c>
      <c r="D7" s="257">
        <f>SUM(J7+G7)</f>
        <v>65</v>
      </c>
      <c r="E7" s="257">
        <f>G7+F7</f>
        <v>90</v>
      </c>
      <c r="F7" s="255">
        <v>44</v>
      </c>
      <c r="G7" s="255">
        <v>46</v>
      </c>
      <c r="H7" s="257">
        <f>J7+I7</f>
        <v>42</v>
      </c>
      <c r="I7" s="255">
        <v>23</v>
      </c>
      <c r="J7" s="255">
        <v>19</v>
      </c>
      <c r="K7" s="717" t="s">
        <v>40</v>
      </c>
      <c r="L7" s="4"/>
    </row>
    <row r="8" spans="1:12" ht="24.95" customHeight="1" thickTop="1" thickBot="1" x14ac:dyDescent="0.3">
      <c r="A8" s="843" t="s">
        <v>794</v>
      </c>
      <c r="B8" s="249">
        <f t="shared" si="0"/>
        <v>18</v>
      </c>
      <c r="C8" s="249">
        <f t="shared" si="0"/>
        <v>11</v>
      </c>
      <c r="D8" s="249">
        <f t="shared" si="0"/>
        <v>7</v>
      </c>
      <c r="E8" s="249">
        <f t="shared" ref="E8:E15" si="1">G8+F8</f>
        <v>11</v>
      </c>
      <c r="F8" s="250">
        <v>7</v>
      </c>
      <c r="G8" s="250">
        <v>4</v>
      </c>
      <c r="H8" s="249">
        <f t="shared" ref="H8:H15" si="2">J8+I8</f>
        <v>7</v>
      </c>
      <c r="I8" s="250">
        <v>4</v>
      </c>
      <c r="J8" s="250">
        <v>3</v>
      </c>
      <c r="K8" s="854" t="s">
        <v>41</v>
      </c>
      <c r="L8" s="4"/>
    </row>
    <row r="9" spans="1:12" ht="24.95" customHeight="1" thickTop="1" thickBot="1" x14ac:dyDescent="0.3">
      <c r="A9" s="807" t="s">
        <v>795</v>
      </c>
      <c r="B9" s="257">
        <f t="shared" si="0"/>
        <v>8</v>
      </c>
      <c r="C9" s="257">
        <f t="shared" si="0"/>
        <v>4</v>
      </c>
      <c r="D9" s="257">
        <f t="shared" si="0"/>
        <v>4</v>
      </c>
      <c r="E9" s="257">
        <f t="shared" si="1"/>
        <v>8</v>
      </c>
      <c r="F9" s="255">
        <v>4</v>
      </c>
      <c r="G9" s="255">
        <v>4</v>
      </c>
      <c r="H9" s="257">
        <f t="shared" si="2"/>
        <v>0</v>
      </c>
      <c r="I9" s="255">
        <v>0</v>
      </c>
      <c r="J9" s="255">
        <v>0</v>
      </c>
      <c r="K9" s="717" t="s">
        <v>42</v>
      </c>
      <c r="L9" s="4"/>
    </row>
    <row r="10" spans="1:12" ht="24.95" customHeight="1" thickTop="1" thickBot="1" x14ac:dyDescent="0.3">
      <c r="A10" s="843" t="s">
        <v>796</v>
      </c>
      <c r="B10" s="249">
        <f t="shared" si="0"/>
        <v>4</v>
      </c>
      <c r="C10" s="249">
        <f t="shared" si="0"/>
        <v>3</v>
      </c>
      <c r="D10" s="249">
        <f>SUM(J10+G10)</f>
        <v>1</v>
      </c>
      <c r="E10" s="249">
        <f t="shared" si="1"/>
        <v>1</v>
      </c>
      <c r="F10" s="250">
        <v>1</v>
      </c>
      <c r="G10" s="250">
        <v>0</v>
      </c>
      <c r="H10" s="249">
        <f t="shared" si="2"/>
        <v>3</v>
      </c>
      <c r="I10" s="250">
        <v>2</v>
      </c>
      <c r="J10" s="250">
        <v>1</v>
      </c>
      <c r="K10" s="854" t="s">
        <v>43</v>
      </c>
      <c r="L10" s="4"/>
    </row>
    <row r="11" spans="1:12" ht="24.95" customHeight="1" thickTop="1" thickBot="1" x14ac:dyDescent="0.3">
      <c r="A11" s="807" t="s">
        <v>797</v>
      </c>
      <c r="B11" s="257">
        <f t="shared" si="0"/>
        <v>2</v>
      </c>
      <c r="C11" s="257">
        <f t="shared" si="0"/>
        <v>2</v>
      </c>
      <c r="D11" s="257">
        <f t="shared" si="0"/>
        <v>0</v>
      </c>
      <c r="E11" s="257">
        <f t="shared" si="1"/>
        <v>2</v>
      </c>
      <c r="F11" s="255">
        <v>2</v>
      </c>
      <c r="G11" s="255">
        <v>0</v>
      </c>
      <c r="H11" s="257">
        <f t="shared" si="2"/>
        <v>0</v>
      </c>
      <c r="I11" s="255">
        <v>0</v>
      </c>
      <c r="J11" s="255">
        <v>0</v>
      </c>
      <c r="K11" s="717" t="s">
        <v>44</v>
      </c>
      <c r="L11" s="4"/>
    </row>
    <row r="12" spans="1:12" ht="24.95" customHeight="1" thickTop="1" thickBot="1" x14ac:dyDescent="0.3">
      <c r="A12" s="843" t="s">
        <v>798</v>
      </c>
      <c r="B12" s="249">
        <f t="shared" si="0"/>
        <v>0</v>
      </c>
      <c r="C12" s="249">
        <f t="shared" si="0"/>
        <v>0</v>
      </c>
      <c r="D12" s="249">
        <f t="shared" si="0"/>
        <v>0</v>
      </c>
      <c r="E12" s="249">
        <f t="shared" si="1"/>
        <v>0</v>
      </c>
      <c r="F12" s="250">
        <v>0</v>
      </c>
      <c r="G12" s="250">
        <v>0</v>
      </c>
      <c r="H12" s="249">
        <f t="shared" si="2"/>
        <v>0</v>
      </c>
      <c r="I12" s="250">
        <v>0</v>
      </c>
      <c r="J12" s="250">
        <v>0</v>
      </c>
      <c r="K12" s="854" t="s">
        <v>45</v>
      </c>
      <c r="L12" s="4"/>
    </row>
    <row r="13" spans="1:12" ht="24.95" customHeight="1" thickTop="1" thickBot="1" x14ac:dyDescent="0.3">
      <c r="A13" s="807" t="s">
        <v>799</v>
      </c>
      <c r="B13" s="257">
        <f t="shared" si="0"/>
        <v>3</v>
      </c>
      <c r="C13" s="257">
        <f>SUM(I13+F13)</f>
        <v>1</v>
      </c>
      <c r="D13" s="257">
        <f t="shared" si="0"/>
        <v>2</v>
      </c>
      <c r="E13" s="257">
        <f t="shared" si="1"/>
        <v>2</v>
      </c>
      <c r="F13" s="255">
        <v>0</v>
      </c>
      <c r="G13" s="255">
        <v>2</v>
      </c>
      <c r="H13" s="257">
        <f t="shared" si="2"/>
        <v>1</v>
      </c>
      <c r="I13" s="255">
        <v>1</v>
      </c>
      <c r="J13" s="255">
        <v>0</v>
      </c>
      <c r="K13" s="717" t="s">
        <v>46</v>
      </c>
      <c r="L13" s="4"/>
    </row>
    <row r="14" spans="1:12" ht="24.95" customHeight="1" thickTop="1" thickBot="1" x14ac:dyDescent="0.3">
      <c r="A14" s="843" t="s">
        <v>800</v>
      </c>
      <c r="B14" s="249">
        <f t="shared" ref="B14" si="3">SUM(H14+E14)</f>
        <v>4</v>
      </c>
      <c r="C14" s="249">
        <f>SUM(I14+F14)</f>
        <v>1</v>
      </c>
      <c r="D14" s="249">
        <f>SUM(J14+G14)</f>
        <v>3</v>
      </c>
      <c r="E14" s="249">
        <f t="shared" si="1"/>
        <v>3</v>
      </c>
      <c r="F14" s="250">
        <v>1</v>
      </c>
      <c r="G14" s="250">
        <v>2</v>
      </c>
      <c r="H14" s="249">
        <f t="shared" si="2"/>
        <v>1</v>
      </c>
      <c r="I14" s="250">
        <v>0</v>
      </c>
      <c r="J14" s="250">
        <v>1</v>
      </c>
      <c r="K14" s="854" t="s">
        <v>669</v>
      </c>
      <c r="L14" s="4"/>
    </row>
    <row r="15" spans="1:12" ht="24.95" customHeight="1" thickTop="1" x14ac:dyDescent="0.25">
      <c r="A15" s="871" t="s">
        <v>807</v>
      </c>
      <c r="B15" s="276">
        <f t="shared" si="0"/>
        <v>1</v>
      </c>
      <c r="C15" s="276">
        <f t="shared" si="0"/>
        <v>0</v>
      </c>
      <c r="D15" s="276">
        <f t="shared" si="0"/>
        <v>1</v>
      </c>
      <c r="E15" s="276">
        <f t="shared" si="1"/>
        <v>0</v>
      </c>
      <c r="F15" s="256">
        <v>0</v>
      </c>
      <c r="G15" s="256">
        <v>0</v>
      </c>
      <c r="H15" s="276">
        <f t="shared" si="2"/>
        <v>1</v>
      </c>
      <c r="I15" s="256">
        <v>0</v>
      </c>
      <c r="J15" s="256">
        <v>1</v>
      </c>
      <c r="K15" s="872" t="s">
        <v>181</v>
      </c>
      <c r="L15" s="4"/>
    </row>
    <row r="16" spans="1:12" ht="30" customHeight="1" x14ac:dyDescent="0.2">
      <c r="A16" s="816" t="s">
        <v>47</v>
      </c>
      <c r="B16" s="212">
        <f>SUM(B7:B15)</f>
        <v>172</v>
      </c>
      <c r="C16" s="212">
        <f t="shared" ref="C16:I16" si="4">SUM(C7:C15)</f>
        <v>89</v>
      </c>
      <c r="D16" s="212">
        <f t="shared" si="4"/>
        <v>83</v>
      </c>
      <c r="E16" s="212">
        <f t="shared" si="4"/>
        <v>117</v>
      </c>
      <c r="F16" s="212">
        <f t="shared" si="4"/>
        <v>59</v>
      </c>
      <c r="G16" s="212">
        <f t="shared" si="4"/>
        <v>58</v>
      </c>
      <c r="H16" s="212">
        <f t="shared" si="4"/>
        <v>55</v>
      </c>
      <c r="I16" s="212">
        <f t="shared" si="4"/>
        <v>30</v>
      </c>
      <c r="J16" s="212">
        <f>SUM(J7:J15)</f>
        <v>25</v>
      </c>
      <c r="K16" s="811" t="s">
        <v>48</v>
      </c>
    </row>
    <row r="17" spans="1:1" x14ac:dyDescent="0.25">
      <c r="A17" s="26"/>
    </row>
    <row r="18" spans="1:1" x14ac:dyDescent="0.25">
      <c r="A18" s="26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28"/>
  <sheetViews>
    <sheetView view="pageBreakPreview" zoomScaleNormal="100" zoomScaleSheetLayoutView="100" workbookViewId="0">
      <selection activeCell="A18" sqref="A18"/>
    </sheetView>
  </sheetViews>
  <sheetFormatPr defaultRowHeight="15" x14ac:dyDescent="0.2"/>
  <cols>
    <col min="1" max="1" width="24.140625" style="324" customWidth="1"/>
    <col min="2" max="2" width="10.140625" style="6" customWidth="1"/>
    <col min="3" max="5" width="6.85546875" style="6" customWidth="1"/>
    <col min="6" max="12" width="7" style="6" customWidth="1"/>
    <col min="13" max="13" width="9.7109375" style="6" customWidth="1"/>
    <col min="14" max="14" width="23" style="6" customWidth="1"/>
    <col min="15" max="256" width="9.140625" style="45"/>
    <col min="257" max="257" width="25.7109375" style="45" customWidth="1"/>
    <col min="258" max="259" width="10.140625" style="45" customWidth="1"/>
    <col min="260" max="268" width="8" style="45" customWidth="1"/>
    <col min="269" max="269" width="11.28515625" style="45" customWidth="1"/>
    <col min="270" max="270" width="25.7109375" style="45" customWidth="1"/>
    <col min="271" max="512" width="9.140625" style="45"/>
    <col min="513" max="513" width="25.7109375" style="45" customWidth="1"/>
    <col min="514" max="515" width="10.140625" style="45" customWidth="1"/>
    <col min="516" max="524" width="8" style="45" customWidth="1"/>
    <col min="525" max="525" width="11.28515625" style="45" customWidth="1"/>
    <col min="526" max="526" width="25.7109375" style="45" customWidth="1"/>
    <col min="527" max="768" width="9.140625" style="45"/>
    <col min="769" max="769" width="25.7109375" style="45" customWidth="1"/>
    <col min="770" max="771" width="10.140625" style="45" customWidth="1"/>
    <col min="772" max="780" width="8" style="45" customWidth="1"/>
    <col min="781" max="781" width="11.28515625" style="45" customWidth="1"/>
    <col min="782" max="782" width="25.7109375" style="45" customWidth="1"/>
    <col min="783" max="1024" width="9.140625" style="45"/>
    <col min="1025" max="1025" width="25.7109375" style="45" customWidth="1"/>
    <col min="1026" max="1027" width="10.140625" style="45" customWidth="1"/>
    <col min="1028" max="1036" width="8" style="45" customWidth="1"/>
    <col min="1037" max="1037" width="11.28515625" style="45" customWidth="1"/>
    <col min="1038" max="1038" width="25.7109375" style="45" customWidth="1"/>
    <col min="1039" max="1280" width="9.140625" style="45"/>
    <col min="1281" max="1281" width="25.7109375" style="45" customWidth="1"/>
    <col min="1282" max="1283" width="10.140625" style="45" customWidth="1"/>
    <col min="1284" max="1292" width="8" style="45" customWidth="1"/>
    <col min="1293" max="1293" width="11.28515625" style="45" customWidth="1"/>
    <col min="1294" max="1294" width="25.7109375" style="45" customWidth="1"/>
    <col min="1295" max="1536" width="9.140625" style="45"/>
    <col min="1537" max="1537" width="25.7109375" style="45" customWidth="1"/>
    <col min="1538" max="1539" width="10.140625" style="45" customWidth="1"/>
    <col min="1540" max="1548" width="8" style="45" customWidth="1"/>
    <col min="1549" max="1549" width="11.28515625" style="45" customWidth="1"/>
    <col min="1550" max="1550" width="25.7109375" style="45" customWidth="1"/>
    <col min="1551" max="1792" width="9.140625" style="45"/>
    <col min="1793" max="1793" width="25.7109375" style="45" customWidth="1"/>
    <col min="1794" max="1795" width="10.140625" style="45" customWidth="1"/>
    <col min="1796" max="1804" width="8" style="45" customWidth="1"/>
    <col min="1805" max="1805" width="11.28515625" style="45" customWidth="1"/>
    <col min="1806" max="1806" width="25.7109375" style="45" customWidth="1"/>
    <col min="1807" max="2048" width="9.140625" style="45"/>
    <col min="2049" max="2049" width="25.7109375" style="45" customWidth="1"/>
    <col min="2050" max="2051" width="10.140625" style="45" customWidth="1"/>
    <col min="2052" max="2060" width="8" style="45" customWidth="1"/>
    <col min="2061" max="2061" width="11.28515625" style="45" customWidth="1"/>
    <col min="2062" max="2062" width="25.7109375" style="45" customWidth="1"/>
    <col min="2063" max="2304" width="9.140625" style="45"/>
    <col min="2305" max="2305" width="25.7109375" style="45" customWidth="1"/>
    <col min="2306" max="2307" width="10.140625" style="45" customWidth="1"/>
    <col min="2308" max="2316" width="8" style="45" customWidth="1"/>
    <col min="2317" max="2317" width="11.28515625" style="45" customWidth="1"/>
    <col min="2318" max="2318" width="25.7109375" style="45" customWidth="1"/>
    <col min="2319" max="2560" width="9.140625" style="45"/>
    <col min="2561" max="2561" width="25.7109375" style="45" customWidth="1"/>
    <col min="2562" max="2563" width="10.140625" style="45" customWidth="1"/>
    <col min="2564" max="2572" width="8" style="45" customWidth="1"/>
    <col min="2573" max="2573" width="11.28515625" style="45" customWidth="1"/>
    <col min="2574" max="2574" width="25.7109375" style="45" customWidth="1"/>
    <col min="2575" max="2816" width="9.140625" style="45"/>
    <col min="2817" max="2817" width="25.7109375" style="45" customWidth="1"/>
    <col min="2818" max="2819" width="10.140625" style="45" customWidth="1"/>
    <col min="2820" max="2828" width="8" style="45" customWidth="1"/>
    <col min="2829" max="2829" width="11.28515625" style="45" customWidth="1"/>
    <col min="2830" max="2830" width="25.7109375" style="45" customWidth="1"/>
    <col min="2831" max="3072" width="9.140625" style="45"/>
    <col min="3073" max="3073" width="25.7109375" style="45" customWidth="1"/>
    <col min="3074" max="3075" width="10.140625" style="45" customWidth="1"/>
    <col min="3076" max="3084" width="8" style="45" customWidth="1"/>
    <col min="3085" max="3085" width="11.28515625" style="45" customWidth="1"/>
    <col min="3086" max="3086" width="25.7109375" style="45" customWidth="1"/>
    <col min="3087" max="3328" width="9.140625" style="45"/>
    <col min="3329" max="3329" width="25.7109375" style="45" customWidth="1"/>
    <col min="3330" max="3331" width="10.140625" style="45" customWidth="1"/>
    <col min="3332" max="3340" width="8" style="45" customWidth="1"/>
    <col min="3341" max="3341" width="11.28515625" style="45" customWidth="1"/>
    <col min="3342" max="3342" width="25.7109375" style="45" customWidth="1"/>
    <col min="3343" max="3584" width="9.140625" style="45"/>
    <col min="3585" max="3585" width="25.7109375" style="45" customWidth="1"/>
    <col min="3586" max="3587" width="10.140625" style="45" customWidth="1"/>
    <col min="3588" max="3596" width="8" style="45" customWidth="1"/>
    <col min="3597" max="3597" width="11.28515625" style="45" customWidth="1"/>
    <col min="3598" max="3598" width="25.7109375" style="45" customWidth="1"/>
    <col min="3599" max="3840" width="9.140625" style="45"/>
    <col min="3841" max="3841" width="25.7109375" style="45" customWidth="1"/>
    <col min="3842" max="3843" width="10.140625" style="45" customWidth="1"/>
    <col min="3844" max="3852" width="8" style="45" customWidth="1"/>
    <col min="3853" max="3853" width="11.28515625" style="45" customWidth="1"/>
    <col min="3854" max="3854" width="25.7109375" style="45" customWidth="1"/>
    <col min="3855" max="4096" width="9.140625" style="45"/>
    <col min="4097" max="4097" width="25.7109375" style="45" customWidth="1"/>
    <col min="4098" max="4099" width="10.140625" style="45" customWidth="1"/>
    <col min="4100" max="4108" width="8" style="45" customWidth="1"/>
    <col min="4109" max="4109" width="11.28515625" style="45" customWidth="1"/>
    <col min="4110" max="4110" width="25.7109375" style="45" customWidth="1"/>
    <col min="4111" max="4352" width="9.140625" style="45"/>
    <col min="4353" max="4353" width="25.7109375" style="45" customWidth="1"/>
    <col min="4354" max="4355" width="10.140625" style="45" customWidth="1"/>
    <col min="4356" max="4364" width="8" style="45" customWidth="1"/>
    <col min="4365" max="4365" width="11.28515625" style="45" customWidth="1"/>
    <col min="4366" max="4366" width="25.7109375" style="45" customWidth="1"/>
    <col min="4367" max="4608" width="9.140625" style="45"/>
    <col min="4609" max="4609" width="25.7109375" style="45" customWidth="1"/>
    <col min="4610" max="4611" width="10.140625" style="45" customWidth="1"/>
    <col min="4612" max="4620" width="8" style="45" customWidth="1"/>
    <col min="4621" max="4621" width="11.28515625" style="45" customWidth="1"/>
    <col min="4622" max="4622" width="25.7109375" style="45" customWidth="1"/>
    <col min="4623" max="4864" width="9.140625" style="45"/>
    <col min="4865" max="4865" width="25.7109375" style="45" customWidth="1"/>
    <col min="4866" max="4867" width="10.140625" style="45" customWidth="1"/>
    <col min="4868" max="4876" width="8" style="45" customWidth="1"/>
    <col min="4877" max="4877" width="11.28515625" style="45" customWidth="1"/>
    <col min="4878" max="4878" width="25.7109375" style="45" customWidth="1"/>
    <col min="4879" max="5120" width="9.140625" style="45"/>
    <col min="5121" max="5121" width="25.7109375" style="45" customWidth="1"/>
    <col min="5122" max="5123" width="10.140625" style="45" customWidth="1"/>
    <col min="5124" max="5132" width="8" style="45" customWidth="1"/>
    <col min="5133" max="5133" width="11.28515625" style="45" customWidth="1"/>
    <col min="5134" max="5134" width="25.7109375" style="45" customWidth="1"/>
    <col min="5135" max="5376" width="9.140625" style="45"/>
    <col min="5377" max="5377" width="25.7109375" style="45" customWidth="1"/>
    <col min="5378" max="5379" width="10.140625" style="45" customWidth="1"/>
    <col min="5380" max="5388" width="8" style="45" customWidth="1"/>
    <col min="5389" max="5389" width="11.28515625" style="45" customWidth="1"/>
    <col min="5390" max="5390" width="25.7109375" style="45" customWidth="1"/>
    <col min="5391" max="5632" width="9.140625" style="45"/>
    <col min="5633" max="5633" width="25.7109375" style="45" customWidth="1"/>
    <col min="5634" max="5635" width="10.140625" style="45" customWidth="1"/>
    <col min="5636" max="5644" width="8" style="45" customWidth="1"/>
    <col min="5645" max="5645" width="11.28515625" style="45" customWidth="1"/>
    <col min="5646" max="5646" width="25.7109375" style="45" customWidth="1"/>
    <col min="5647" max="5888" width="9.140625" style="45"/>
    <col min="5889" max="5889" width="25.7109375" style="45" customWidth="1"/>
    <col min="5890" max="5891" width="10.140625" style="45" customWidth="1"/>
    <col min="5892" max="5900" width="8" style="45" customWidth="1"/>
    <col min="5901" max="5901" width="11.28515625" style="45" customWidth="1"/>
    <col min="5902" max="5902" width="25.7109375" style="45" customWidth="1"/>
    <col min="5903" max="6144" width="9.140625" style="45"/>
    <col min="6145" max="6145" width="25.7109375" style="45" customWidth="1"/>
    <col min="6146" max="6147" width="10.140625" style="45" customWidth="1"/>
    <col min="6148" max="6156" width="8" style="45" customWidth="1"/>
    <col min="6157" max="6157" width="11.28515625" style="45" customWidth="1"/>
    <col min="6158" max="6158" width="25.7109375" style="45" customWidth="1"/>
    <col min="6159" max="6400" width="9.140625" style="45"/>
    <col min="6401" max="6401" width="25.7109375" style="45" customWidth="1"/>
    <col min="6402" max="6403" width="10.140625" style="45" customWidth="1"/>
    <col min="6404" max="6412" width="8" style="45" customWidth="1"/>
    <col min="6413" max="6413" width="11.28515625" style="45" customWidth="1"/>
    <col min="6414" max="6414" width="25.7109375" style="45" customWidth="1"/>
    <col min="6415" max="6656" width="9.140625" style="45"/>
    <col min="6657" max="6657" width="25.7109375" style="45" customWidth="1"/>
    <col min="6658" max="6659" width="10.140625" style="45" customWidth="1"/>
    <col min="6660" max="6668" width="8" style="45" customWidth="1"/>
    <col min="6669" max="6669" width="11.28515625" style="45" customWidth="1"/>
    <col min="6670" max="6670" width="25.7109375" style="45" customWidth="1"/>
    <col min="6671" max="6912" width="9.140625" style="45"/>
    <col min="6913" max="6913" width="25.7109375" style="45" customWidth="1"/>
    <col min="6914" max="6915" width="10.140625" style="45" customWidth="1"/>
    <col min="6916" max="6924" width="8" style="45" customWidth="1"/>
    <col min="6925" max="6925" width="11.28515625" style="45" customWidth="1"/>
    <col min="6926" max="6926" width="25.7109375" style="45" customWidth="1"/>
    <col min="6927" max="7168" width="9.140625" style="45"/>
    <col min="7169" max="7169" width="25.7109375" style="45" customWidth="1"/>
    <col min="7170" max="7171" width="10.140625" style="45" customWidth="1"/>
    <col min="7172" max="7180" width="8" style="45" customWidth="1"/>
    <col min="7181" max="7181" width="11.28515625" style="45" customWidth="1"/>
    <col min="7182" max="7182" width="25.7109375" style="45" customWidth="1"/>
    <col min="7183" max="7424" width="9.140625" style="45"/>
    <col min="7425" max="7425" width="25.7109375" style="45" customWidth="1"/>
    <col min="7426" max="7427" width="10.140625" style="45" customWidth="1"/>
    <col min="7428" max="7436" width="8" style="45" customWidth="1"/>
    <col min="7437" max="7437" width="11.28515625" style="45" customWidth="1"/>
    <col min="7438" max="7438" width="25.7109375" style="45" customWidth="1"/>
    <col min="7439" max="7680" width="9.140625" style="45"/>
    <col min="7681" max="7681" width="25.7109375" style="45" customWidth="1"/>
    <col min="7682" max="7683" width="10.140625" style="45" customWidth="1"/>
    <col min="7684" max="7692" width="8" style="45" customWidth="1"/>
    <col min="7693" max="7693" width="11.28515625" style="45" customWidth="1"/>
    <col min="7694" max="7694" width="25.7109375" style="45" customWidth="1"/>
    <col min="7695" max="7936" width="9.140625" style="45"/>
    <col min="7937" max="7937" width="25.7109375" style="45" customWidth="1"/>
    <col min="7938" max="7939" width="10.140625" style="45" customWidth="1"/>
    <col min="7940" max="7948" width="8" style="45" customWidth="1"/>
    <col min="7949" max="7949" width="11.28515625" style="45" customWidth="1"/>
    <col min="7950" max="7950" width="25.7109375" style="45" customWidth="1"/>
    <col min="7951" max="8192" width="9.140625" style="45"/>
    <col min="8193" max="8193" width="25.7109375" style="45" customWidth="1"/>
    <col min="8194" max="8195" width="10.140625" style="45" customWidth="1"/>
    <col min="8196" max="8204" width="8" style="45" customWidth="1"/>
    <col min="8205" max="8205" width="11.28515625" style="45" customWidth="1"/>
    <col min="8206" max="8206" width="25.7109375" style="45" customWidth="1"/>
    <col min="8207" max="8448" width="9.140625" style="45"/>
    <col min="8449" max="8449" width="25.7109375" style="45" customWidth="1"/>
    <col min="8450" max="8451" width="10.140625" style="45" customWidth="1"/>
    <col min="8452" max="8460" width="8" style="45" customWidth="1"/>
    <col min="8461" max="8461" width="11.28515625" style="45" customWidth="1"/>
    <col min="8462" max="8462" width="25.7109375" style="45" customWidth="1"/>
    <col min="8463" max="8704" width="9.140625" style="45"/>
    <col min="8705" max="8705" width="25.7109375" style="45" customWidth="1"/>
    <col min="8706" max="8707" width="10.140625" style="45" customWidth="1"/>
    <col min="8708" max="8716" width="8" style="45" customWidth="1"/>
    <col min="8717" max="8717" width="11.28515625" style="45" customWidth="1"/>
    <col min="8718" max="8718" width="25.7109375" style="45" customWidth="1"/>
    <col min="8719" max="8960" width="9.140625" style="45"/>
    <col min="8961" max="8961" width="25.7109375" style="45" customWidth="1"/>
    <col min="8962" max="8963" width="10.140625" style="45" customWidth="1"/>
    <col min="8964" max="8972" width="8" style="45" customWidth="1"/>
    <col min="8973" max="8973" width="11.28515625" style="45" customWidth="1"/>
    <col min="8974" max="8974" width="25.7109375" style="45" customWidth="1"/>
    <col min="8975" max="9216" width="9.140625" style="45"/>
    <col min="9217" max="9217" width="25.7109375" style="45" customWidth="1"/>
    <col min="9218" max="9219" width="10.140625" style="45" customWidth="1"/>
    <col min="9220" max="9228" width="8" style="45" customWidth="1"/>
    <col min="9229" max="9229" width="11.28515625" style="45" customWidth="1"/>
    <col min="9230" max="9230" width="25.7109375" style="45" customWidth="1"/>
    <col min="9231" max="9472" width="9.140625" style="45"/>
    <col min="9473" max="9473" width="25.7109375" style="45" customWidth="1"/>
    <col min="9474" max="9475" width="10.140625" style="45" customWidth="1"/>
    <col min="9476" max="9484" width="8" style="45" customWidth="1"/>
    <col min="9485" max="9485" width="11.28515625" style="45" customWidth="1"/>
    <col min="9486" max="9486" width="25.7109375" style="45" customWidth="1"/>
    <col min="9487" max="9728" width="9.140625" style="45"/>
    <col min="9729" max="9729" width="25.7109375" style="45" customWidth="1"/>
    <col min="9730" max="9731" width="10.140625" style="45" customWidth="1"/>
    <col min="9732" max="9740" width="8" style="45" customWidth="1"/>
    <col min="9741" max="9741" width="11.28515625" style="45" customWidth="1"/>
    <col min="9742" max="9742" width="25.7109375" style="45" customWidth="1"/>
    <col min="9743" max="9984" width="9.140625" style="45"/>
    <col min="9985" max="9985" width="25.7109375" style="45" customWidth="1"/>
    <col min="9986" max="9987" width="10.140625" style="45" customWidth="1"/>
    <col min="9988" max="9996" width="8" style="45" customWidth="1"/>
    <col min="9997" max="9997" width="11.2851562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3" width="10.140625" style="45" customWidth="1"/>
    <col min="10244" max="10252" width="8" style="45" customWidth="1"/>
    <col min="10253" max="10253" width="11.2851562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9" width="10.140625" style="45" customWidth="1"/>
    <col min="10500" max="10508" width="8" style="45" customWidth="1"/>
    <col min="10509" max="10509" width="11.2851562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5" width="10.140625" style="45" customWidth="1"/>
    <col min="10756" max="10764" width="8" style="45" customWidth="1"/>
    <col min="10765" max="10765" width="11.2851562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1" width="10.140625" style="45" customWidth="1"/>
    <col min="11012" max="11020" width="8" style="45" customWidth="1"/>
    <col min="11021" max="11021" width="11.2851562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7" width="10.140625" style="45" customWidth="1"/>
    <col min="11268" max="11276" width="8" style="45" customWidth="1"/>
    <col min="11277" max="11277" width="11.2851562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3" width="10.140625" style="45" customWidth="1"/>
    <col min="11524" max="11532" width="8" style="45" customWidth="1"/>
    <col min="11533" max="11533" width="11.2851562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9" width="10.140625" style="45" customWidth="1"/>
    <col min="11780" max="11788" width="8" style="45" customWidth="1"/>
    <col min="11789" max="11789" width="11.2851562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5" width="10.140625" style="45" customWidth="1"/>
    <col min="12036" max="12044" width="8" style="45" customWidth="1"/>
    <col min="12045" max="12045" width="11.2851562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1" width="10.140625" style="45" customWidth="1"/>
    <col min="12292" max="12300" width="8" style="45" customWidth="1"/>
    <col min="12301" max="12301" width="11.2851562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7" width="10.140625" style="45" customWidth="1"/>
    <col min="12548" max="12556" width="8" style="45" customWidth="1"/>
    <col min="12557" max="12557" width="11.2851562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3" width="10.140625" style="45" customWidth="1"/>
    <col min="12804" max="12812" width="8" style="45" customWidth="1"/>
    <col min="12813" max="12813" width="11.2851562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9" width="10.140625" style="45" customWidth="1"/>
    <col min="13060" max="13068" width="8" style="45" customWidth="1"/>
    <col min="13069" max="13069" width="11.2851562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5" width="10.140625" style="45" customWidth="1"/>
    <col min="13316" max="13324" width="8" style="45" customWidth="1"/>
    <col min="13325" max="13325" width="11.2851562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1" width="10.140625" style="45" customWidth="1"/>
    <col min="13572" max="13580" width="8" style="45" customWidth="1"/>
    <col min="13581" max="13581" width="11.2851562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7" width="10.140625" style="45" customWidth="1"/>
    <col min="13828" max="13836" width="8" style="45" customWidth="1"/>
    <col min="13837" max="13837" width="11.2851562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3" width="10.140625" style="45" customWidth="1"/>
    <col min="14084" max="14092" width="8" style="45" customWidth="1"/>
    <col min="14093" max="14093" width="11.2851562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9" width="10.140625" style="45" customWidth="1"/>
    <col min="14340" max="14348" width="8" style="45" customWidth="1"/>
    <col min="14349" max="14349" width="11.2851562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5" width="10.140625" style="45" customWidth="1"/>
    <col min="14596" max="14604" width="8" style="45" customWidth="1"/>
    <col min="14605" max="14605" width="11.2851562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1" width="10.140625" style="45" customWidth="1"/>
    <col min="14852" max="14860" width="8" style="45" customWidth="1"/>
    <col min="14861" max="14861" width="11.2851562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7" width="10.140625" style="45" customWidth="1"/>
    <col min="15108" max="15116" width="8" style="45" customWidth="1"/>
    <col min="15117" max="15117" width="11.2851562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3" width="10.140625" style="45" customWidth="1"/>
    <col min="15364" max="15372" width="8" style="45" customWidth="1"/>
    <col min="15373" max="15373" width="11.2851562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9" width="10.140625" style="45" customWidth="1"/>
    <col min="15620" max="15628" width="8" style="45" customWidth="1"/>
    <col min="15629" max="15629" width="11.2851562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5" width="10.140625" style="45" customWidth="1"/>
    <col min="15876" max="15884" width="8" style="45" customWidth="1"/>
    <col min="15885" max="15885" width="11.2851562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1" width="10.140625" style="45" customWidth="1"/>
    <col min="16132" max="16140" width="8" style="45" customWidth="1"/>
    <col min="16141" max="16141" width="11.28515625" style="45" customWidth="1"/>
    <col min="16142" max="16142" width="25.7109375" style="45" customWidth="1"/>
    <col min="16143" max="16384" width="9.140625" style="45"/>
  </cols>
  <sheetData>
    <row r="1" spans="1:14" s="111" customFormat="1" ht="23.25" customHeight="1" x14ac:dyDescent="0.2">
      <c r="A1" s="1242" t="s">
        <v>766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</row>
    <row r="2" spans="1:14" s="76" customFormat="1" ht="15.75" customHeight="1" x14ac:dyDescent="0.2">
      <c r="A2" s="1243" t="s">
        <v>775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  <c r="L2" s="1244"/>
      <c r="M2" s="1244"/>
      <c r="N2" s="1244"/>
    </row>
    <row r="3" spans="1:14" s="76" customFormat="1" ht="22.5" customHeight="1" x14ac:dyDescent="0.2">
      <c r="A3" s="1244" t="s">
        <v>1248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  <c r="L3" s="1244"/>
      <c r="M3" s="1244"/>
      <c r="N3" s="1244"/>
    </row>
    <row r="4" spans="1:14" s="1000" customFormat="1" ht="27.75" customHeight="1" x14ac:dyDescent="0.25">
      <c r="A4" s="1001" t="s">
        <v>139</v>
      </c>
      <c r="B4" s="1002"/>
      <c r="C4" s="1002"/>
      <c r="D4" s="1002"/>
      <c r="E4" s="1002"/>
      <c r="F4" s="1002"/>
      <c r="G4" s="1002"/>
      <c r="H4" s="1002"/>
      <c r="I4" s="1002"/>
      <c r="J4" s="1002"/>
      <c r="K4" s="1002"/>
      <c r="L4" s="1002"/>
      <c r="M4" s="1002"/>
      <c r="N4" s="1006" t="s">
        <v>49</v>
      </c>
    </row>
    <row r="5" spans="1:14" s="5" customFormat="1" ht="48.75" customHeight="1" x14ac:dyDescent="0.2">
      <c r="A5" s="1275" t="s">
        <v>772</v>
      </c>
      <c r="B5" s="1275"/>
      <c r="C5" s="39">
        <v>2018</v>
      </c>
      <c r="D5" s="39">
        <v>2017</v>
      </c>
      <c r="E5" s="39">
        <v>2016</v>
      </c>
      <c r="F5" s="39">
        <v>2015</v>
      </c>
      <c r="G5" s="39">
        <v>2014</v>
      </c>
      <c r="H5" s="39">
        <v>2013</v>
      </c>
      <c r="I5" s="39">
        <v>2012</v>
      </c>
      <c r="J5" s="524">
        <v>2011</v>
      </c>
      <c r="K5" s="524">
        <v>2010</v>
      </c>
      <c r="L5" s="39">
        <v>2009</v>
      </c>
      <c r="M5" s="1276" t="s">
        <v>752</v>
      </c>
      <c r="N5" s="1276"/>
    </row>
    <row r="6" spans="1:14" ht="21.95" customHeight="1" thickBot="1" x14ac:dyDescent="0.25">
      <c r="A6" s="1257" t="s">
        <v>562</v>
      </c>
      <c r="B6" s="915" t="s">
        <v>122</v>
      </c>
      <c r="C6" s="916">
        <v>3.2038959374599512</v>
      </c>
      <c r="D6" s="916">
        <v>3.27</v>
      </c>
      <c r="E6" s="916">
        <v>3.15</v>
      </c>
      <c r="F6" s="916">
        <v>3.5177098495875789</v>
      </c>
      <c r="G6" s="916">
        <v>2.0115665074176516</v>
      </c>
      <c r="H6" s="916">
        <v>2.95</v>
      </c>
      <c r="I6" s="916">
        <v>2.6</v>
      </c>
      <c r="J6" s="916">
        <v>2.37</v>
      </c>
      <c r="K6" s="916">
        <v>3.1</v>
      </c>
      <c r="L6" s="917">
        <v>3.25</v>
      </c>
      <c r="M6" s="918" t="s">
        <v>140</v>
      </c>
      <c r="N6" s="1268" t="s">
        <v>141</v>
      </c>
    </row>
    <row r="7" spans="1:14" ht="21.95" customHeight="1" thickTop="1" thickBot="1" x14ac:dyDescent="0.25">
      <c r="A7" s="1273"/>
      <c r="B7" s="919" t="s">
        <v>125</v>
      </c>
      <c r="C7" s="920">
        <v>2.6645613342544165</v>
      </c>
      <c r="D7" s="920">
        <v>2.66</v>
      </c>
      <c r="E7" s="920">
        <v>2.0699999999999998</v>
      </c>
      <c r="F7" s="920">
        <v>3.2103602132985092</v>
      </c>
      <c r="G7" s="920">
        <v>2.2871519240665563</v>
      </c>
      <c r="H7" s="920">
        <v>3.14</v>
      </c>
      <c r="I7" s="920">
        <v>3.5</v>
      </c>
      <c r="J7" s="920">
        <v>3.07</v>
      </c>
      <c r="K7" s="920">
        <v>2.88</v>
      </c>
      <c r="L7" s="921">
        <v>3.64</v>
      </c>
      <c r="M7" s="922" t="s">
        <v>142</v>
      </c>
      <c r="N7" s="1274"/>
    </row>
    <row r="8" spans="1:14" ht="21.95" customHeight="1" thickTop="1" thickBot="1" x14ac:dyDescent="0.25">
      <c r="A8" s="1273"/>
      <c r="B8" s="919" t="s">
        <v>47</v>
      </c>
      <c r="C8" s="923">
        <v>2.8144928568883825</v>
      </c>
      <c r="D8" s="923">
        <v>2.83</v>
      </c>
      <c r="E8" s="923">
        <v>2.39</v>
      </c>
      <c r="F8" s="923">
        <v>3.30553677409661</v>
      </c>
      <c r="G8" s="923">
        <v>2.2009983099477264</v>
      </c>
      <c r="H8" s="923">
        <v>3.08</v>
      </c>
      <c r="I8" s="923">
        <v>3.2</v>
      </c>
      <c r="J8" s="923">
        <v>2.81</v>
      </c>
      <c r="K8" s="923">
        <v>2.97</v>
      </c>
      <c r="L8" s="924">
        <v>3.48</v>
      </c>
      <c r="M8" s="922" t="s">
        <v>48</v>
      </c>
      <c r="N8" s="1274"/>
    </row>
    <row r="9" spans="1:14" ht="21.95" customHeight="1" thickTop="1" thickBot="1" x14ac:dyDescent="0.25">
      <c r="A9" s="1277" t="s">
        <v>563</v>
      </c>
      <c r="B9" s="925" t="s">
        <v>122</v>
      </c>
      <c r="C9" s="926">
        <v>1.0252466999871843</v>
      </c>
      <c r="D9" s="926">
        <v>1.01</v>
      </c>
      <c r="E9" s="926">
        <v>0.76</v>
      </c>
      <c r="F9" s="926">
        <v>1.576904415332363</v>
      </c>
      <c r="G9" s="926">
        <v>1.257229067136032</v>
      </c>
      <c r="H9" s="926">
        <v>1.1499999999999999</v>
      </c>
      <c r="I9" s="926">
        <v>0.9</v>
      </c>
      <c r="J9" s="926">
        <v>1.32</v>
      </c>
      <c r="K9" s="926">
        <v>1.81</v>
      </c>
      <c r="L9" s="927">
        <v>1.1000000000000001</v>
      </c>
      <c r="M9" s="928" t="s">
        <v>140</v>
      </c>
      <c r="N9" s="1278" t="s">
        <v>143</v>
      </c>
    </row>
    <row r="10" spans="1:14" ht="21.95" customHeight="1" thickTop="1" thickBot="1" x14ac:dyDescent="0.25">
      <c r="A10" s="1277"/>
      <c r="B10" s="929" t="s">
        <v>125</v>
      </c>
      <c r="C10" s="926">
        <v>0.98687456824237629</v>
      </c>
      <c r="D10" s="926">
        <v>1</v>
      </c>
      <c r="E10" s="926">
        <v>0.74</v>
      </c>
      <c r="F10" s="926">
        <v>1.1426705843943845</v>
      </c>
      <c r="G10" s="926">
        <v>1.5438275487449253</v>
      </c>
      <c r="H10" s="926">
        <v>0.88</v>
      </c>
      <c r="I10" s="926">
        <v>1.2</v>
      </c>
      <c r="J10" s="926">
        <v>1.77</v>
      </c>
      <c r="K10" s="926">
        <v>1.44</v>
      </c>
      <c r="L10" s="927">
        <v>1.45</v>
      </c>
      <c r="M10" s="930" t="s">
        <v>142</v>
      </c>
      <c r="N10" s="1278"/>
    </row>
    <row r="11" spans="1:14" ht="21.95" customHeight="1" thickTop="1" thickBot="1" x14ac:dyDescent="0.25">
      <c r="A11" s="1277"/>
      <c r="B11" s="929" t="s">
        <v>47</v>
      </c>
      <c r="C11" s="932">
        <v>0.99754177206170513</v>
      </c>
      <c r="D11" s="931">
        <v>1</v>
      </c>
      <c r="E11" s="931">
        <v>0.75</v>
      </c>
      <c r="F11" s="932">
        <v>1.277139208173691</v>
      </c>
      <c r="G11" s="932">
        <v>1.4542310262154619</v>
      </c>
      <c r="H11" s="932">
        <v>0.97</v>
      </c>
      <c r="I11" s="932">
        <v>1.1000000000000001</v>
      </c>
      <c r="J11" s="932">
        <v>1.66</v>
      </c>
      <c r="K11" s="932">
        <v>1.58</v>
      </c>
      <c r="L11" s="933">
        <v>1.31</v>
      </c>
      <c r="M11" s="930" t="s">
        <v>48</v>
      </c>
      <c r="N11" s="1278"/>
    </row>
    <row r="12" spans="1:14" ht="21.95" customHeight="1" thickTop="1" thickBot="1" x14ac:dyDescent="0.25">
      <c r="A12" s="1273" t="s">
        <v>565</v>
      </c>
      <c r="B12" s="934" t="s">
        <v>122</v>
      </c>
      <c r="C12" s="920">
        <v>4.2291426374471355</v>
      </c>
      <c r="D12" s="920">
        <v>4.28</v>
      </c>
      <c r="E12" s="920">
        <v>3.91</v>
      </c>
      <c r="F12" s="920">
        <v>5.094614264919942</v>
      </c>
      <c r="G12" s="920">
        <v>3.2687955745536836</v>
      </c>
      <c r="H12" s="920">
        <v>4.0999999999999996</v>
      </c>
      <c r="I12" s="920">
        <v>3.5</v>
      </c>
      <c r="J12" s="920">
        <v>3.69</v>
      </c>
      <c r="K12" s="920">
        <v>4.91</v>
      </c>
      <c r="L12" s="921">
        <v>4.34</v>
      </c>
      <c r="M12" s="935" t="s">
        <v>140</v>
      </c>
      <c r="N12" s="1274" t="s">
        <v>144</v>
      </c>
    </row>
    <row r="13" spans="1:14" ht="21.95" customHeight="1" thickTop="1" thickBot="1" x14ac:dyDescent="0.25">
      <c r="A13" s="1273"/>
      <c r="B13" s="919" t="s">
        <v>125</v>
      </c>
      <c r="C13" s="920">
        <v>3.6514359024967926</v>
      </c>
      <c r="D13" s="920">
        <v>3.66</v>
      </c>
      <c r="E13" s="920">
        <v>2.81</v>
      </c>
      <c r="F13" s="920">
        <v>4.3530307976928935</v>
      </c>
      <c r="G13" s="920">
        <v>3.8309794728114812</v>
      </c>
      <c r="H13" s="920">
        <v>4.0199999999999996</v>
      </c>
      <c r="I13" s="920">
        <v>4.7</v>
      </c>
      <c r="J13" s="920">
        <v>4.83</v>
      </c>
      <c r="K13" s="920">
        <v>4.33</v>
      </c>
      <c r="L13" s="921">
        <v>5.0999999999999996</v>
      </c>
      <c r="M13" s="922" t="s">
        <v>142</v>
      </c>
      <c r="N13" s="1274"/>
    </row>
    <row r="14" spans="1:14" ht="21.95" customHeight="1" thickTop="1" thickBot="1" x14ac:dyDescent="0.25">
      <c r="A14" s="1273"/>
      <c r="B14" s="919" t="s">
        <v>47</v>
      </c>
      <c r="C14" s="923">
        <v>3.8120346289500877</v>
      </c>
      <c r="D14" s="936">
        <v>3.83</v>
      </c>
      <c r="E14" s="936">
        <v>3.13</v>
      </c>
      <c r="F14" s="923">
        <v>4.5826759822703025</v>
      </c>
      <c r="G14" s="923">
        <v>3.6552293361631882</v>
      </c>
      <c r="H14" s="923">
        <v>4.05</v>
      </c>
      <c r="I14" s="923">
        <v>4.3</v>
      </c>
      <c r="J14" s="923">
        <v>4.41</v>
      </c>
      <c r="K14" s="923">
        <v>4.5599999999999996</v>
      </c>
      <c r="L14" s="924">
        <v>4.79</v>
      </c>
      <c r="M14" s="922" t="s">
        <v>48</v>
      </c>
      <c r="N14" s="1274"/>
    </row>
    <row r="15" spans="1:14" ht="21.95" customHeight="1" thickTop="1" thickBot="1" x14ac:dyDescent="0.25">
      <c r="A15" s="1279" t="s">
        <v>564</v>
      </c>
      <c r="B15" s="925" t="s">
        <v>122</v>
      </c>
      <c r="C15" s="926">
        <v>2.819428424964757</v>
      </c>
      <c r="D15" s="926">
        <v>1.26</v>
      </c>
      <c r="E15" s="926">
        <v>2.77</v>
      </c>
      <c r="F15" s="926">
        <v>3.2751091703056767</v>
      </c>
      <c r="G15" s="926">
        <v>3.8974101081216999</v>
      </c>
      <c r="H15" s="926">
        <v>3.33</v>
      </c>
      <c r="I15" s="926">
        <v>3.6</v>
      </c>
      <c r="J15" s="926">
        <v>2.77</v>
      </c>
      <c r="K15" s="926">
        <v>1.81</v>
      </c>
      <c r="L15" s="927">
        <v>2.85</v>
      </c>
      <c r="M15" s="928" t="s">
        <v>140</v>
      </c>
      <c r="N15" s="1278" t="s">
        <v>145</v>
      </c>
    </row>
    <row r="16" spans="1:14" ht="21.95" customHeight="1" thickTop="1" thickBot="1" x14ac:dyDescent="0.25">
      <c r="A16" s="1280"/>
      <c r="B16" s="929" t="s">
        <v>125</v>
      </c>
      <c r="C16" s="926">
        <v>2.1217803217211091</v>
      </c>
      <c r="D16" s="926">
        <v>1.7</v>
      </c>
      <c r="E16" s="926">
        <v>2.91</v>
      </c>
      <c r="F16" s="926">
        <v>2.6118184786157363</v>
      </c>
      <c r="G16" s="926">
        <v>2.515867116473212</v>
      </c>
      <c r="H16" s="926">
        <v>2.2599999999999998</v>
      </c>
      <c r="I16" s="926">
        <v>2.1</v>
      </c>
      <c r="J16" s="926">
        <v>3.38</v>
      </c>
      <c r="K16" s="926">
        <v>2.46</v>
      </c>
      <c r="L16" s="927">
        <v>1.91</v>
      </c>
      <c r="M16" s="930" t="s">
        <v>142</v>
      </c>
      <c r="N16" s="1278"/>
    </row>
    <row r="17" spans="1:14" ht="21.95" customHeight="1" thickTop="1" x14ac:dyDescent="0.2">
      <c r="A17" s="1281"/>
      <c r="B17" s="937" t="s">
        <v>47</v>
      </c>
      <c r="C17" s="939">
        <v>2.3157219708575294</v>
      </c>
      <c r="D17" s="938">
        <v>1.58</v>
      </c>
      <c r="E17" s="938">
        <v>2.87</v>
      </c>
      <c r="F17" s="939">
        <v>2.8172188415596122</v>
      </c>
      <c r="G17" s="939">
        <v>2.9477655936799909</v>
      </c>
      <c r="H17" s="939">
        <v>2.62</v>
      </c>
      <c r="I17" s="939">
        <v>2.6</v>
      </c>
      <c r="J17" s="939">
        <v>3.15</v>
      </c>
      <c r="K17" s="939">
        <v>2.2000000000000002</v>
      </c>
      <c r="L17" s="940">
        <v>2.2799999999999998</v>
      </c>
      <c r="M17" s="941" t="s">
        <v>48</v>
      </c>
      <c r="N17" s="1282"/>
    </row>
    <row r="18" spans="1:14" x14ac:dyDescent="0.2">
      <c r="A18" s="1182"/>
    </row>
    <row r="19" spans="1:14" ht="16.5" customHeight="1" x14ac:dyDescent="0.2">
      <c r="D19" s="1181"/>
      <c r="E19" s="1181"/>
      <c r="F19" s="1181"/>
      <c r="G19" s="1181"/>
      <c r="H19" s="1181"/>
      <c r="I19" s="1181"/>
    </row>
    <row r="22" spans="1:14" ht="16.5" customHeight="1" x14ac:dyDescent="0.2"/>
    <row r="25" spans="1:14" ht="16.5" customHeight="1" x14ac:dyDescent="0.2"/>
    <row r="28" spans="1:14" ht="16.5" customHeight="1" x14ac:dyDescent="0.2"/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K19"/>
  <sheetViews>
    <sheetView view="pageBreakPreview" zoomScaleNormal="100" zoomScaleSheetLayoutView="100" workbookViewId="0">
      <selection activeCell="F7" sqref="F7:F18"/>
    </sheetView>
  </sheetViews>
  <sheetFormatPr defaultRowHeight="15" x14ac:dyDescent="0.25"/>
  <cols>
    <col min="1" max="1" width="25.7109375" style="47" customWidth="1"/>
    <col min="2" max="10" width="8.7109375" style="47" customWidth="1"/>
    <col min="11" max="11" width="25.7109375" style="47" customWidth="1"/>
    <col min="12" max="255" width="9.140625" style="29"/>
    <col min="256" max="256" width="15.7109375" style="29" customWidth="1"/>
    <col min="257" max="265" width="8.7109375" style="29" customWidth="1"/>
    <col min="266" max="266" width="15.7109375" style="29" customWidth="1"/>
    <col min="267" max="267" width="12.7109375" style="29" bestFit="1" customWidth="1"/>
    <col min="268" max="511" width="9.140625" style="29"/>
    <col min="512" max="512" width="15.7109375" style="29" customWidth="1"/>
    <col min="513" max="521" width="8.7109375" style="29" customWidth="1"/>
    <col min="522" max="522" width="15.7109375" style="29" customWidth="1"/>
    <col min="523" max="523" width="12.7109375" style="29" bestFit="1" customWidth="1"/>
    <col min="524" max="767" width="9.140625" style="29"/>
    <col min="768" max="768" width="15.7109375" style="29" customWidth="1"/>
    <col min="769" max="777" width="8.7109375" style="29" customWidth="1"/>
    <col min="778" max="778" width="15.7109375" style="29" customWidth="1"/>
    <col min="779" max="779" width="12.7109375" style="29" bestFit="1" customWidth="1"/>
    <col min="780" max="1023" width="9.140625" style="29"/>
    <col min="1024" max="1024" width="15.7109375" style="29" customWidth="1"/>
    <col min="1025" max="1033" width="8.7109375" style="29" customWidth="1"/>
    <col min="1034" max="1034" width="15.7109375" style="29" customWidth="1"/>
    <col min="1035" max="1035" width="12.7109375" style="29" bestFit="1" customWidth="1"/>
    <col min="1036" max="1279" width="9.140625" style="29"/>
    <col min="1280" max="1280" width="15.7109375" style="29" customWidth="1"/>
    <col min="1281" max="1289" width="8.7109375" style="29" customWidth="1"/>
    <col min="1290" max="1290" width="15.7109375" style="29" customWidth="1"/>
    <col min="1291" max="1291" width="12.7109375" style="29" bestFit="1" customWidth="1"/>
    <col min="1292" max="1535" width="9.140625" style="29"/>
    <col min="1536" max="1536" width="15.7109375" style="29" customWidth="1"/>
    <col min="1537" max="1545" width="8.7109375" style="29" customWidth="1"/>
    <col min="1546" max="1546" width="15.7109375" style="29" customWidth="1"/>
    <col min="1547" max="1547" width="12.7109375" style="29" bestFit="1" customWidth="1"/>
    <col min="1548" max="1791" width="9.140625" style="29"/>
    <col min="1792" max="1792" width="15.7109375" style="29" customWidth="1"/>
    <col min="1793" max="1801" width="8.7109375" style="29" customWidth="1"/>
    <col min="1802" max="1802" width="15.7109375" style="29" customWidth="1"/>
    <col min="1803" max="1803" width="12.7109375" style="29" bestFit="1" customWidth="1"/>
    <col min="1804" max="2047" width="9.140625" style="29"/>
    <col min="2048" max="2048" width="15.7109375" style="29" customWidth="1"/>
    <col min="2049" max="2057" width="8.7109375" style="29" customWidth="1"/>
    <col min="2058" max="2058" width="15.7109375" style="29" customWidth="1"/>
    <col min="2059" max="2059" width="12.7109375" style="29" bestFit="1" customWidth="1"/>
    <col min="2060" max="2303" width="9.140625" style="29"/>
    <col min="2304" max="2304" width="15.7109375" style="29" customWidth="1"/>
    <col min="2305" max="2313" width="8.7109375" style="29" customWidth="1"/>
    <col min="2314" max="2314" width="15.7109375" style="29" customWidth="1"/>
    <col min="2315" max="2315" width="12.7109375" style="29" bestFit="1" customWidth="1"/>
    <col min="2316" max="2559" width="9.140625" style="29"/>
    <col min="2560" max="2560" width="15.7109375" style="29" customWidth="1"/>
    <col min="2561" max="2569" width="8.7109375" style="29" customWidth="1"/>
    <col min="2570" max="2570" width="15.7109375" style="29" customWidth="1"/>
    <col min="2571" max="2571" width="12.7109375" style="29" bestFit="1" customWidth="1"/>
    <col min="2572" max="2815" width="9.140625" style="29"/>
    <col min="2816" max="2816" width="15.7109375" style="29" customWidth="1"/>
    <col min="2817" max="2825" width="8.7109375" style="29" customWidth="1"/>
    <col min="2826" max="2826" width="15.7109375" style="29" customWidth="1"/>
    <col min="2827" max="2827" width="12.7109375" style="29" bestFit="1" customWidth="1"/>
    <col min="2828" max="3071" width="9.140625" style="29"/>
    <col min="3072" max="3072" width="15.7109375" style="29" customWidth="1"/>
    <col min="3073" max="3081" width="8.7109375" style="29" customWidth="1"/>
    <col min="3082" max="3082" width="15.7109375" style="29" customWidth="1"/>
    <col min="3083" max="3083" width="12.7109375" style="29" bestFit="1" customWidth="1"/>
    <col min="3084" max="3327" width="9.140625" style="29"/>
    <col min="3328" max="3328" width="15.7109375" style="29" customWidth="1"/>
    <col min="3329" max="3337" width="8.7109375" style="29" customWidth="1"/>
    <col min="3338" max="3338" width="15.7109375" style="29" customWidth="1"/>
    <col min="3339" max="3339" width="12.7109375" style="29" bestFit="1" customWidth="1"/>
    <col min="3340" max="3583" width="9.140625" style="29"/>
    <col min="3584" max="3584" width="15.7109375" style="29" customWidth="1"/>
    <col min="3585" max="3593" width="8.7109375" style="29" customWidth="1"/>
    <col min="3594" max="3594" width="15.7109375" style="29" customWidth="1"/>
    <col min="3595" max="3595" width="12.7109375" style="29" bestFit="1" customWidth="1"/>
    <col min="3596" max="3839" width="9.140625" style="29"/>
    <col min="3840" max="3840" width="15.7109375" style="29" customWidth="1"/>
    <col min="3841" max="3849" width="8.7109375" style="29" customWidth="1"/>
    <col min="3850" max="3850" width="15.7109375" style="29" customWidth="1"/>
    <col min="3851" max="3851" width="12.7109375" style="29" bestFit="1" customWidth="1"/>
    <col min="3852" max="4095" width="9.140625" style="29"/>
    <col min="4096" max="4096" width="15.7109375" style="29" customWidth="1"/>
    <col min="4097" max="4105" width="8.7109375" style="29" customWidth="1"/>
    <col min="4106" max="4106" width="15.7109375" style="29" customWidth="1"/>
    <col min="4107" max="4107" width="12.7109375" style="29" bestFit="1" customWidth="1"/>
    <col min="4108" max="4351" width="9.140625" style="29"/>
    <col min="4352" max="4352" width="15.7109375" style="29" customWidth="1"/>
    <col min="4353" max="4361" width="8.7109375" style="29" customWidth="1"/>
    <col min="4362" max="4362" width="15.7109375" style="29" customWidth="1"/>
    <col min="4363" max="4363" width="12.7109375" style="29" bestFit="1" customWidth="1"/>
    <col min="4364" max="4607" width="9.140625" style="29"/>
    <col min="4608" max="4608" width="15.7109375" style="29" customWidth="1"/>
    <col min="4609" max="4617" width="8.7109375" style="29" customWidth="1"/>
    <col min="4618" max="4618" width="15.7109375" style="29" customWidth="1"/>
    <col min="4619" max="4619" width="12.7109375" style="29" bestFit="1" customWidth="1"/>
    <col min="4620" max="4863" width="9.140625" style="29"/>
    <col min="4864" max="4864" width="15.7109375" style="29" customWidth="1"/>
    <col min="4865" max="4873" width="8.7109375" style="29" customWidth="1"/>
    <col min="4874" max="4874" width="15.7109375" style="29" customWidth="1"/>
    <col min="4875" max="4875" width="12.7109375" style="29" bestFit="1" customWidth="1"/>
    <col min="4876" max="5119" width="9.140625" style="29"/>
    <col min="5120" max="5120" width="15.7109375" style="29" customWidth="1"/>
    <col min="5121" max="5129" width="8.7109375" style="29" customWidth="1"/>
    <col min="5130" max="5130" width="15.7109375" style="29" customWidth="1"/>
    <col min="5131" max="5131" width="12.7109375" style="29" bestFit="1" customWidth="1"/>
    <col min="5132" max="5375" width="9.140625" style="29"/>
    <col min="5376" max="5376" width="15.7109375" style="29" customWidth="1"/>
    <col min="5377" max="5385" width="8.7109375" style="29" customWidth="1"/>
    <col min="5386" max="5386" width="15.7109375" style="29" customWidth="1"/>
    <col min="5387" max="5387" width="12.7109375" style="29" bestFit="1" customWidth="1"/>
    <col min="5388" max="5631" width="9.140625" style="29"/>
    <col min="5632" max="5632" width="15.7109375" style="29" customWidth="1"/>
    <col min="5633" max="5641" width="8.7109375" style="29" customWidth="1"/>
    <col min="5642" max="5642" width="15.7109375" style="29" customWidth="1"/>
    <col min="5643" max="5643" width="12.7109375" style="29" bestFit="1" customWidth="1"/>
    <col min="5644" max="5887" width="9.140625" style="29"/>
    <col min="5888" max="5888" width="15.7109375" style="29" customWidth="1"/>
    <col min="5889" max="5897" width="8.7109375" style="29" customWidth="1"/>
    <col min="5898" max="5898" width="15.7109375" style="29" customWidth="1"/>
    <col min="5899" max="5899" width="12.7109375" style="29" bestFit="1" customWidth="1"/>
    <col min="5900" max="6143" width="9.140625" style="29"/>
    <col min="6144" max="6144" width="15.7109375" style="29" customWidth="1"/>
    <col min="6145" max="6153" width="8.7109375" style="29" customWidth="1"/>
    <col min="6154" max="6154" width="15.7109375" style="29" customWidth="1"/>
    <col min="6155" max="6155" width="12.7109375" style="29" bestFit="1" customWidth="1"/>
    <col min="6156" max="6399" width="9.140625" style="29"/>
    <col min="6400" max="6400" width="15.7109375" style="29" customWidth="1"/>
    <col min="6401" max="6409" width="8.7109375" style="29" customWidth="1"/>
    <col min="6410" max="6410" width="15.7109375" style="29" customWidth="1"/>
    <col min="6411" max="6411" width="12.7109375" style="29" bestFit="1" customWidth="1"/>
    <col min="6412" max="6655" width="9.140625" style="29"/>
    <col min="6656" max="6656" width="15.7109375" style="29" customWidth="1"/>
    <col min="6657" max="6665" width="8.7109375" style="29" customWidth="1"/>
    <col min="6666" max="6666" width="15.7109375" style="29" customWidth="1"/>
    <col min="6667" max="6667" width="12.7109375" style="29" bestFit="1" customWidth="1"/>
    <col min="6668" max="6911" width="9.140625" style="29"/>
    <col min="6912" max="6912" width="15.7109375" style="29" customWidth="1"/>
    <col min="6913" max="6921" width="8.7109375" style="29" customWidth="1"/>
    <col min="6922" max="6922" width="15.7109375" style="29" customWidth="1"/>
    <col min="6923" max="6923" width="12.7109375" style="29" bestFit="1" customWidth="1"/>
    <col min="6924" max="7167" width="9.140625" style="29"/>
    <col min="7168" max="7168" width="15.7109375" style="29" customWidth="1"/>
    <col min="7169" max="7177" width="8.7109375" style="29" customWidth="1"/>
    <col min="7178" max="7178" width="15.7109375" style="29" customWidth="1"/>
    <col min="7179" max="7179" width="12.7109375" style="29" bestFit="1" customWidth="1"/>
    <col min="7180" max="7423" width="9.140625" style="29"/>
    <col min="7424" max="7424" width="15.7109375" style="29" customWidth="1"/>
    <col min="7425" max="7433" width="8.7109375" style="29" customWidth="1"/>
    <col min="7434" max="7434" width="15.7109375" style="29" customWidth="1"/>
    <col min="7435" max="7435" width="12.7109375" style="29" bestFit="1" customWidth="1"/>
    <col min="7436" max="7679" width="9.140625" style="29"/>
    <col min="7680" max="7680" width="15.7109375" style="29" customWidth="1"/>
    <col min="7681" max="7689" width="8.7109375" style="29" customWidth="1"/>
    <col min="7690" max="7690" width="15.7109375" style="29" customWidth="1"/>
    <col min="7691" max="7691" width="12.7109375" style="29" bestFit="1" customWidth="1"/>
    <col min="7692" max="7935" width="9.140625" style="29"/>
    <col min="7936" max="7936" width="15.7109375" style="29" customWidth="1"/>
    <col min="7937" max="7945" width="8.7109375" style="29" customWidth="1"/>
    <col min="7946" max="7946" width="15.7109375" style="29" customWidth="1"/>
    <col min="7947" max="7947" width="12.7109375" style="29" bestFit="1" customWidth="1"/>
    <col min="7948" max="8191" width="9.140625" style="29"/>
    <col min="8192" max="8192" width="15.7109375" style="29" customWidth="1"/>
    <col min="8193" max="8201" width="8.7109375" style="29" customWidth="1"/>
    <col min="8202" max="8202" width="15.7109375" style="29" customWidth="1"/>
    <col min="8203" max="8203" width="12.7109375" style="29" bestFit="1" customWidth="1"/>
    <col min="8204" max="8447" width="9.140625" style="29"/>
    <col min="8448" max="8448" width="15.7109375" style="29" customWidth="1"/>
    <col min="8449" max="8457" width="8.7109375" style="29" customWidth="1"/>
    <col min="8458" max="8458" width="15.7109375" style="29" customWidth="1"/>
    <col min="8459" max="8459" width="12.7109375" style="29" bestFit="1" customWidth="1"/>
    <col min="8460" max="8703" width="9.140625" style="29"/>
    <col min="8704" max="8704" width="15.7109375" style="29" customWidth="1"/>
    <col min="8705" max="8713" width="8.7109375" style="29" customWidth="1"/>
    <col min="8714" max="8714" width="15.7109375" style="29" customWidth="1"/>
    <col min="8715" max="8715" width="12.7109375" style="29" bestFit="1" customWidth="1"/>
    <col min="8716" max="8959" width="9.140625" style="29"/>
    <col min="8960" max="8960" width="15.7109375" style="29" customWidth="1"/>
    <col min="8961" max="8969" width="8.7109375" style="29" customWidth="1"/>
    <col min="8970" max="8970" width="15.7109375" style="29" customWidth="1"/>
    <col min="8971" max="8971" width="12.7109375" style="29" bestFit="1" customWidth="1"/>
    <col min="8972" max="9215" width="9.140625" style="29"/>
    <col min="9216" max="9216" width="15.7109375" style="29" customWidth="1"/>
    <col min="9217" max="9225" width="8.7109375" style="29" customWidth="1"/>
    <col min="9226" max="9226" width="15.7109375" style="29" customWidth="1"/>
    <col min="9227" max="9227" width="12.7109375" style="29" bestFit="1" customWidth="1"/>
    <col min="9228" max="9471" width="9.140625" style="29"/>
    <col min="9472" max="9472" width="15.7109375" style="29" customWidth="1"/>
    <col min="9473" max="9481" width="8.7109375" style="29" customWidth="1"/>
    <col min="9482" max="9482" width="15.7109375" style="29" customWidth="1"/>
    <col min="9483" max="9483" width="12.7109375" style="29" bestFit="1" customWidth="1"/>
    <col min="9484" max="9727" width="9.140625" style="29"/>
    <col min="9728" max="9728" width="15.7109375" style="29" customWidth="1"/>
    <col min="9729" max="9737" width="8.7109375" style="29" customWidth="1"/>
    <col min="9738" max="9738" width="15.7109375" style="29" customWidth="1"/>
    <col min="9739" max="9739" width="12.7109375" style="29" bestFit="1" customWidth="1"/>
    <col min="9740" max="9983" width="9.140625" style="29"/>
    <col min="9984" max="9984" width="15.7109375" style="29" customWidth="1"/>
    <col min="9985" max="9993" width="8.7109375" style="29" customWidth="1"/>
    <col min="9994" max="9994" width="15.7109375" style="29" customWidth="1"/>
    <col min="9995" max="9995" width="12.7109375" style="29" bestFit="1" customWidth="1"/>
    <col min="9996" max="10239" width="9.140625" style="29"/>
    <col min="10240" max="10240" width="15.7109375" style="29" customWidth="1"/>
    <col min="10241" max="10249" width="8.7109375" style="29" customWidth="1"/>
    <col min="10250" max="10250" width="15.7109375" style="29" customWidth="1"/>
    <col min="10251" max="10251" width="12.7109375" style="29" bestFit="1" customWidth="1"/>
    <col min="10252" max="10495" width="9.140625" style="29"/>
    <col min="10496" max="10496" width="15.7109375" style="29" customWidth="1"/>
    <col min="10497" max="10505" width="8.7109375" style="29" customWidth="1"/>
    <col min="10506" max="10506" width="15.7109375" style="29" customWidth="1"/>
    <col min="10507" max="10507" width="12.7109375" style="29" bestFit="1" customWidth="1"/>
    <col min="10508" max="10751" width="9.140625" style="29"/>
    <col min="10752" max="10752" width="15.7109375" style="29" customWidth="1"/>
    <col min="10753" max="10761" width="8.7109375" style="29" customWidth="1"/>
    <col min="10762" max="10762" width="15.7109375" style="29" customWidth="1"/>
    <col min="10763" max="10763" width="12.7109375" style="29" bestFit="1" customWidth="1"/>
    <col min="10764" max="11007" width="9.140625" style="29"/>
    <col min="11008" max="11008" width="15.7109375" style="29" customWidth="1"/>
    <col min="11009" max="11017" width="8.7109375" style="29" customWidth="1"/>
    <col min="11018" max="11018" width="15.7109375" style="29" customWidth="1"/>
    <col min="11019" max="11019" width="12.7109375" style="29" bestFit="1" customWidth="1"/>
    <col min="11020" max="11263" width="9.140625" style="29"/>
    <col min="11264" max="11264" width="15.7109375" style="29" customWidth="1"/>
    <col min="11265" max="11273" width="8.7109375" style="29" customWidth="1"/>
    <col min="11274" max="11274" width="15.7109375" style="29" customWidth="1"/>
    <col min="11275" max="11275" width="12.7109375" style="29" bestFit="1" customWidth="1"/>
    <col min="11276" max="11519" width="9.140625" style="29"/>
    <col min="11520" max="11520" width="15.7109375" style="29" customWidth="1"/>
    <col min="11521" max="11529" width="8.7109375" style="29" customWidth="1"/>
    <col min="11530" max="11530" width="15.7109375" style="29" customWidth="1"/>
    <col min="11531" max="11531" width="12.7109375" style="29" bestFit="1" customWidth="1"/>
    <col min="11532" max="11775" width="9.140625" style="29"/>
    <col min="11776" max="11776" width="15.7109375" style="29" customWidth="1"/>
    <col min="11777" max="11785" width="8.7109375" style="29" customWidth="1"/>
    <col min="11786" max="11786" width="15.7109375" style="29" customWidth="1"/>
    <col min="11787" max="11787" width="12.7109375" style="29" bestFit="1" customWidth="1"/>
    <col min="11788" max="12031" width="9.140625" style="29"/>
    <col min="12032" max="12032" width="15.7109375" style="29" customWidth="1"/>
    <col min="12033" max="12041" width="8.7109375" style="29" customWidth="1"/>
    <col min="12042" max="12042" width="15.7109375" style="29" customWidth="1"/>
    <col min="12043" max="12043" width="12.7109375" style="29" bestFit="1" customWidth="1"/>
    <col min="12044" max="12287" width="9.140625" style="29"/>
    <col min="12288" max="12288" width="15.7109375" style="29" customWidth="1"/>
    <col min="12289" max="12297" width="8.7109375" style="29" customWidth="1"/>
    <col min="12298" max="12298" width="15.7109375" style="29" customWidth="1"/>
    <col min="12299" max="12299" width="12.7109375" style="29" bestFit="1" customWidth="1"/>
    <col min="12300" max="12543" width="9.140625" style="29"/>
    <col min="12544" max="12544" width="15.7109375" style="29" customWidth="1"/>
    <col min="12545" max="12553" width="8.7109375" style="29" customWidth="1"/>
    <col min="12554" max="12554" width="15.7109375" style="29" customWidth="1"/>
    <col min="12555" max="12555" width="12.7109375" style="29" bestFit="1" customWidth="1"/>
    <col min="12556" max="12799" width="9.140625" style="29"/>
    <col min="12800" max="12800" width="15.7109375" style="29" customWidth="1"/>
    <col min="12801" max="12809" width="8.7109375" style="29" customWidth="1"/>
    <col min="12810" max="12810" width="15.7109375" style="29" customWidth="1"/>
    <col min="12811" max="12811" width="12.7109375" style="29" bestFit="1" customWidth="1"/>
    <col min="12812" max="13055" width="9.140625" style="29"/>
    <col min="13056" max="13056" width="15.7109375" style="29" customWidth="1"/>
    <col min="13057" max="13065" width="8.7109375" style="29" customWidth="1"/>
    <col min="13066" max="13066" width="15.7109375" style="29" customWidth="1"/>
    <col min="13067" max="13067" width="12.7109375" style="29" bestFit="1" customWidth="1"/>
    <col min="13068" max="13311" width="9.140625" style="29"/>
    <col min="13312" max="13312" width="15.7109375" style="29" customWidth="1"/>
    <col min="13313" max="13321" width="8.7109375" style="29" customWidth="1"/>
    <col min="13322" max="13322" width="15.7109375" style="29" customWidth="1"/>
    <col min="13323" max="13323" width="12.7109375" style="29" bestFit="1" customWidth="1"/>
    <col min="13324" max="13567" width="9.140625" style="29"/>
    <col min="13568" max="13568" width="15.7109375" style="29" customWidth="1"/>
    <col min="13569" max="13577" width="8.7109375" style="29" customWidth="1"/>
    <col min="13578" max="13578" width="15.7109375" style="29" customWidth="1"/>
    <col min="13579" max="13579" width="12.7109375" style="29" bestFit="1" customWidth="1"/>
    <col min="13580" max="13823" width="9.140625" style="29"/>
    <col min="13824" max="13824" width="15.7109375" style="29" customWidth="1"/>
    <col min="13825" max="13833" width="8.7109375" style="29" customWidth="1"/>
    <col min="13834" max="13834" width="15.7109375" style="29" customWidth="1"/>
    <col min="13835" max="13835" width="12.7109375" style="29" bestFit="1" customWidth="1"/>
    <col min="13836" max="14079" width="9.140625" style="29"/>
    <col min="14080" max="14080" width="15.7109375" style="29" customWidth="1"/>
    <col min="14081" max="14089" width="8.7109375" style="29" customWidth="1"/>
    <col min="14090" max="14090" width="15.7109375" style="29" customWidth="1"/>
    <col min="14091" max="14091" width="12.7109375" style="29" bestFit="1" customWidth="1"/>
    <col min="14092" max="14335" width="9.140625" style="29"/>
    <col min="14336" max="14336" width="15.7109375" style="29" customWidth="1"/>
    <col min="14337" max="14345" width="8.7109375" style="29" customWidth="1"/>
    <col min="14346" max="14346" width="15.7109375" style="29" customWidth="1"/>
    <col min="14347" max="14347" width="12.7109375" style="29" bestFit="1" customWidth="1"/>
    <col min="14348" max="14591" width="9.140625" style="29"/>
    <col min="14592" max="14592" width="15.7109375" style="29" customWidth="1"/>
    <col min="14593" max="14601" width="8.7109375" style="29" customWidth="1"/>
    <col min="14602" max="14602" width="15.7109375" style="29" customWidth="1"/>
    <col min="14603" max="14603" width="12.7109375" style="29" bestFit="1" customWidth="1"/>
    <col min="14604" max="14847" width="9.140625" style="29"/>
    <col min="14848" max="14848" width="15.7109375" style="29" customWidth="1"/>
    <col min="14849" max="14857" width="8.7109375" style="29" customWidth="1"/>
    <col min="14858" max="14858" width="15.7109375" style="29" customWidth="1"/>
    <col min="14859" max="14859" width="12.7109375" style="29" bestFit="1" customWidth="1"/>
    <col min="14860" max="15103" width="9.140625" style="29"/>
    <col min="15104" max="15104" width="15.7109375" style="29" customWidth="1"/>
    <col min="15105" max="15113" width="8.7109375" style="29" customWidth="1"/>
    <col min="15114" max="15114" width="15.7109375" style="29" customWidth="1"/>
    <col min="15115" max="15115" width="12.7109375" style="29" bestFit="1" customWidth="1"/>
    <col min="15116" max="15359" width="9.140625" style="29"/>
    <col min="15360" max="15360" width="15.7109375" style="29" customWidth="1"/>
    <col min="15361" max="15369" width="8.7109375" style="29" customWidth="1"/>
    <col min="15370" max="15370" width="15.7109375" style="29" customWidth="1"/>
    <col min="15371" max="15371" width="12.7109375" style="29" bestFit="1" customWidth="1"/>
    <col min="15372" max="15615" width="9.140625" style="29"/>
    <col min="15616" max="15616" width="15.7109375" style="29" customWidth="1"/>
    <col min="15617" max="15625" width="8.7109375" style="29" customWidth="1"/>
    <col min="15626" max="15626" width="15.7109375" style="29" customWidth="1"/>
    <col min="15627" max="15627" width="12.7109375" style="29" bestFit="1" customWidth="1"/>
    <col min="15628" max="15871" width="9.140625" style="29"/>
    <col min="15872" max="15872" width="15.7109375" style="29" customWidth="1"/>
    <col min="15873" max="15881" width="8.7109375" style="29" customWidth="1"/>
    <col min="15882" max="15882" width="15.7109375" style="29" customWidth="1"/>
    <col min="15883" max="15883" width="12.7109375" style="29" bestFit="1" customWidth="1"/>
    <col min="15884" max="16127" width="9.140625" style="29"/>
    <col min="16128" max="16128" width="15.7109375" style="29" customWidth="1"/>
    <col min="16129" max="16137" width="8.7109375" style="29" customWidth="1"/>
    <col min="16138" max="16138" width="15.7109375" style="29" customWidth="1"/>
    <col min="16139" max="16139" width="12.7109375" style="29" bestFit="1" customWidth="1"/>
    <col min="16140" max="16384" width="9.140625" style="29"/>
  </cols>
  <sheetData>
    <row r="1" spans="1:11" ht="23.25" x14ac:dyDescent="0.2">
      <c r="A1" s="1300" t="s">
        <v>419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</row>
    <row r="2" spans="1:11" ht="15.75" x14ac:dyDescent="0.2">
      <c r="A2" s="1291" t="s">
        <v>439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</row>
    <row r="3" spans="1:11" ht="15.75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</row>
    <row r="4" spans="1:11" s="1010" customFormat="1" ht="27.75" customHeight="1" x14ac:dyDescent="0.3">
      <c r="A4" s="1007" t="s">
        <v>139</v>
      </c>
      <c r="B4" s="339"/>
      <c r="C4" s="339"/>
      <c r="D4" s="1619"/>
      <c r="E4" s="1619"/>
      <c r="F4" s="1619"/>
      <c r="G4" s="339"/>
      <c r="H4" s="339"/>
      <c r="I4" s="339"/>
      <c r="J4" s="331"/>
      <c r="K4" s="1011" t="s">
        <v>49</v>
      </c>
    </row>
    <row r="5" spans="1:11" s="2" customFormat="1" ht="24" customHeight="1" x14ac:dyDescent="0.2">
      <c r="A5" s="1626" t="s">
        <v>1221</v>
      </c>
      <c r="B5" s="1622" t="s">
        <v>919</v>
      </c>
      <c r="C5" s="1622"/>
      <c r="D5" s="1622"/>
      <c r="E5" s="1623" t="s">
        <v>918</v>
      </c>
      <c r="F5" s="1623"/>
      <c r="G5" s="1623"/>
      <c r="H5" s="1623" t="s">
        <v>920</v>
      </c>
      <c r="I5" s="1623"/>
      <c r="J5" s="1623"/>
      <c r="K5" s="1628" t="s">
        <v>894</v>
      </c>
    </row>
    <row r="6" spans="1:11" s="2" customFormat="1" ht="30" customHeight="1" x14ac:dyDescent="0.2">
      <c r="A6" s="1627"/>
      <c r="B6" s="549" t="s">
        <v>892</v>
      </c>
      <c r="C6" s="550" t="s">
        <v>777</v>
      </c>
      <c r="D6" s="550" t="s">
        <v>776</v>
      </c>
      <c r="E6" s="549" t="s">
        <v>404</v>
      </c>
      <c r="F6" s="550" t="s">
        <v>777</v>
      </c>
      <c r="G6" s="550" t="s">
        <v>776</v>
      </c>
      <c r="H6" s="549" t="s">
        <v>404</v>
      </c>
      <c r="I6" s="550" t="s">
        <v>777</v>
      </c>
      <c r="J6" s="550" t="s">
        <v>776</v>
      </c>
      <c r="K6" s="1629"/>
    </row>
    <row r="7" spans="1:11" ht="24" customHeight="1" thickBot="1" x14ac:dyDescent="0.25">
      <c r="A7" s="807" t="s">
        <v>846</v>
      </c>
      <c r="B7" s="257">
        <f>D7+C7</f>
        <v>17</v>
      </c>
      <c r="C7" s="257">
        <f>I7+F7</f>
        <v>9</v>
      </c>
      <c r="D7" s="257">
        <f>J7+G7</f>
        <v>8</v>
      </c>
      <c r="E7" s="257">
        <f>G7+F7</f>
        <v>10</v>
      </c>
      <c r="F7" s="255">
        <v>6</v>
      </c>
      <c r="G7" s="255">
        <v>4</v>
      </c>
      <c r="H7" s="257">
        <f>J7+I7</f>
        <v>7</v>
      </c>
      <c r="I7" s="255">
        <v>3</v>
      </c>
      <c r="J7" s="255">
        <v>4</v>
      </c>
      <c r="K7" s="717" t="s">
        <v>50</v>
      </c>
    </row>
    <row r="8" spans="1:11" ht="24" customHeight="1" thickTop="1" thickBot="1" x14ac:dyDescent="0.25">
      <c r="A8" s="843" t="s">
        <v>847</v>
      </c>
      <c r="B8" s="297">
        <f t="shared" ref="B8:B19" si="0">D8+C8</f>
        <v>15</v>
      </c>
      <c r="C8" s="297">
        <f t="shared" ref="C8:C19" si="1">I8+F8</f>
        <v>8</v>
      </c>
      <c r="D8" s="297">
        <f t="shared" ref="D8:D19" si="2">J8+G8</f>
        <v>7</v>
      </c>
      <c r="E8" s="297">
        <f t="shared" ref="E8:E18" si="3">G8+F8</f>
        <v>7</v>
      </c>
      <c r="F8" s="250">
        <v>3</v>
      </c>
      <c r="G8" s="250">
        <v>4</v>
      </c>
      <c r="H8" s="297">
        <f t="shared" ref="H8:H18" si="4">J8+I8</f>
        <v>8</v>
      </c>
      <c r="I8" s="250">
        <v>5</v>
      </c>
      <c r="J8" s="250">
        <v>3</v>
      </c>
      <c r="K8" s="854" t="s">
        <v>51</v>
      </c>
    </row>
    <row r="9" spans="1:11" ht="24" customHeight="1" thickTop="1" thickBot="1" x14ac:dyDescent="0.25">
      <c r="A9" s="807" t="s">
        <v>848</v>
      </c>
      <c r="B9" s="257">
        <f t="shared" si="0"/>
        <v>13</v>
      </c>
      <c r="C9" s="257">
        <f t="shared" si="1"/>
        <v>7</v>
      </c>
      <c r="D9" s="257">
        <f t="shared" si="2"/>
        <v>6</v>
      </c>
      <c r="E9" s="257">
        <f t="shared" si="3"/>
        <v>11</v>
      </c>
      <c r="F9" s="255">
        <v>6</v>
      </c>
      <c r="G9" s="255">
        <v>5</v>
      </c>
      <c r="H9" s="257">
        <f t="shared" si="4"/>
        <v>2</v>
      </c>
      <c r="I9" s="255">
        <v>1</v>
      </c>
      <c r="J9" s="255">
        <v>1</v>
      </c>
      <c r="K9" s="717" t="s">
        <v>52</v>
      </c>
    </row>
    <row r="10" spans="1:11" ht="24" customHeight="1" thickTop="1" thickBot="1" x14ac:dyDescent="0.25">
      <c r="A10" s="843" t="s">
        <v>849</v>
      </c>
      <c r="B10" s="297">
        <f t="shared" si="0"/>
        <v>10</v>
      </c>
      <c r="C10" s="297">
        <f t="shared" si="1"/>
        <v>6</v>
      </c>
      <c r="D10" s="297">
        <f t="shared" si="2"/>
        <v>4</v>
      </c>
      <c r="E10" s="297">
        <f t="shared" si="3"/>
        <v>8</v>
      </c>
      <c r="F10" s="250">
        <v>4</v>
      </c>
      <c r="G10" s="250">
        <v>4</v>
      </c>
      <c r="H10" s="297">
        <f t="shared" si="4"/>
        <v>2</v>
      </c>
      <c r="I10" s="250">
        <v>2</v>
      </c>
      <c r="J10" s="250">
        <v>0</v>
      </c>
      <c r="K10" s="854" t="s">
        <v>53</v>
      </c>
    </row>
    <row r="11" spans="1:11" ht="24" customHeight="1" thickTop="1" thickBot="1" x14ac:dyDescent="0.25">
      <c r="A11" s="807" t="s">
        <v>850</v>
      </c>
      <c r="B11" s="257">
        <f>D11+C11</f>
        <v>16</v>
      </c>
      <c r="C11" s="257">
        <f t="shared" si="1"/>
        <v>9</v>
      </c>
      <c r="D11" s="257">
        <f>J11+G11</f>
        <v>7</v>
      </c>
      <c r="E11" s="257">
        <f t="shared" si="3"/>
        <v>14</v>
      </c>
      <c r="F11" s="255">
        <v>8</v>
      </c>
      <c r="G11" s="255">
        <v>6</v>
      </c>
      <c r="H11" s="257">
        <f t="shared" si="4"/>
        <v>2</v>
      </c>
      <c r="I11" s="255">
        <v>1</v>
      </c>
      <c r="J11" s="255">
        <v>1</v>
      </c>
      <c r="K11" s="717" t="s">
        <v>54</v>
      </c>
    </row>
    <row r="12" spans="1:11" ht="24" customHeight="1" thickTop="1" thickBot="1" x14ac:dyDescent="0.25">
      <c r="A12" s="843" t="s">
        <v>851</v>
      </c>
      <c r="B12" s="297">
        <f t="shared" si="0"/>
        <v>19</v>
      </c>
      <c r="C12" s="297">
        <f t="shared" si="1"/>
        <v>8</v>
      </c>
      <c r="D12" s="297">
        <f t="shared" si="2"/>
        <v>11</v>
      </c>
      <c r="E12" s="297">
        <f t="shared" si="3"/>
        <v>11</v>
      </c>
      <c r="F12" s="250">
        <v>4</v>
      </c>
      <c r="G12" s="250">
        <v>7</v>
      </c>
      <c r="H12" s="297">
        <f t="shared" si="4"/>
        <v>8</v>
      </c>
      <c r="I12" s="250">
        <v>4</v>
      </c>
      <c r="J12" s="250">
        <v>4</v>
      </c>
      <c r="K12" s="854" t="s">
        <v>681</v>
      </c>
    </row>
    <row r="13" spans="1:11" ht="24" customHeight="1" thickTop="1" thickBot="1" x14ac:dyDescent="0.25">
      <c r="A13" s="807" t="s">
        <v>852</v>
      </c>
      <c r="B13" s="257">
        <f t="shared" si="0"/>
        <v>7</v>
      </c>
      <c r="C13" s="257">
        <f t="shared" si="1"/>
        <v>5</v>
      </c>
      <c r="D13" s="257">
        <f>J13+G13</f>
        <v>2</v>
      </c>
      <c r="E13" s="257">
        <f t="shared" si="3"/>
        <v>5</v>
      </c>
      <c r="F13" s="255">
        <v>4</v>
      </c>
      <c r="G13" s="255">
        <v>1</v>
      </c>
      <c r="H13" s="257">
        <f t="shared" si="4"/>
        <v>2</v>
      </c>
      <c r="I13" s="255">
        <v>1</v>
      </c>
      <c r="J13" s="255">
        <v>1</v>
      </c>
      <c r="K13" s="717" t="s">
        <v>55</v>
      </c>
    </row>
    <row r="14" spans="1:11" ht="24" customHeight="1" thickTop="1" thickBot="1" x14ac:dyDescent="0.25">
      <c r="A14" s="843" t="s">
        <v>853</v>
      </c>
      <c r="B14" s="297">
        <f t="shared" si="0"/>
        <v>20</v>
      </c>
      <c r="C14" s="297">
        <f t="shared" si="1"/>
        <v>6</v>
      </c>
      <c r="D14" s="297">
        <f t="shared" si="2"/>
        <v>14</v>
      </c>
      <c r="E14" s="297">
        <f t="shared" si="3"/>
        <v>11</v>
      </c>
      <c r="F14" s="250">
        <v>0</v>
      </c>
      <c r="G14" s="250">
        <v>11</v>
      </c>
      <c r="H14" s="297">
        <f t="shared" si="4"/>
        <v>9</v>
      </c>
      <c r="I14" s="250">
        <v>6</v>
      </c>
      <c r="J14" s="250">
        <v>3</v>
      </c>
      <c r="K14" s="854" t="s">
        <v>56</v>
      </c>
    </row>
    <row r="15" spans="1:11" ht="24" customHeight="1" thickTop="1" thickBot="1" x14ac:dyDescent="0.25">
      <c r="A15" s="807" t="s">
        <v>854</v>
      </c>
      <c r="B15" s="257">
        <f t="shared" si="0"/>
        <v>15</v>
      </c>
      <c r="C15" s="257">
        <f t="shared" si="1"/>
        <v>9</v>
      </c>
      <c r="D15" s="257">
        <f t="shared" si="2"/>
        <v>6</v>
      </c>
      <c r="E15" s="257">
        <f t="shared" si="3"/>
        <v>13</v>
      </c>
      <c r="F15" s="255">
        <v>8</v>
      </c>
      <c r="G15" s="255">
        <v>5</v>
      </c>
      <c r="H15" s="257">
        <f t="shared" si="4"/>
        <v>2</v>
      </c>
      <c r="I15" s="255">
        <v>1</v>
      </c>
      <c r="J15" s="255">
        <v>1</v>
      </c>
      <c r="K15" s="717" t="s">
        <v>57</v>
      </c>
    </row>
    <row r="16" spans="1:11" ht="24" customHeight="1" thickTop="1" thickBot="1" x14ac:dyDescent="0.25">
      <c r="A16" s="843" t="s">
        <v>855</v>
      </c>
      <c r="B16" s="297">
        <f t="shared" si="0"/>
        <v>15</v>
      </c>
      <c r="C16" s="297">
        <f t="shared" si="1"/>
        <v>8</v>
      </c>
      <c r="D16" s="297">
        <f>J16+G16</f>
        <v>7</v>
      </c>
      <c r="E16" s="297">
        <f t="shared" si="3"/>
        <v>8</v>
      </c>
      <c r="F16" s="250">
        <v>5</v>
      </c>
      <c r="G16" s="250">
        <v>3</v>
      </c>
      <c r="H16" s="297">
        <f t="shared" si="4"/>
        <v>7</v>
      </c>
      <c r="I16" s="250">
        <v>3</v>
      </c>
      <c r="J16" s="250">
        <v>4</v>
      </c>
      <c r="K16" s="854" t="s">
        <v>58</v>
      </c>
    </row>
    <row r="17" spans="1:11" ht="24" customHeight="1" thickTop="1" thickBot="1" x14ac:dyDescent="0.25">
      <c r="A17" s="807" t="s">
        <v>856</v>
      </c>
      <c r="B17" s="257">
        <f t="shared" si="0"/>
        <v>15</v>
      </c>
      <c r="C17" s="257">
        <f t="shared" si="1"/>
        <v>10</v>
      </c>
      <c r="D17" s="257">
        <f t="shared" si="2"/>
        <v>5</v>
      </c>
      <c r="E17" s="257">
        <f t="shared" si="3"/>
        <v>12</v>
      </c>
      <c r="F17" s="255">
        <v>7</v>
      </c>
      <c r="G17" s="255">
        <v>5</v>
      </c>
      <c r="H17" s="257">
        <f t="shared" si="4"/>
        <v>3</v>
      </c>
      <c r="I17" s="255">
        <v>3</v>
      </c>
      <c r="J17" s="255">
        <v>0</v>
      </c>
      <c r="K17" s="717" t="s">
        <v>59</v>
      </c>
    </row>
    <row r="18" spans="1:11" ht="24" customHeight="1" thickTop="1" x14ac:dyDescent="0.2">
      <c r="A18" s="844" t="s">
        <v>857</v>
      </c>
      <c r="B18" s="253">
        <f t="shared" si="0"/>
        <v>10</v>
      </c>
      <c r="C18" s="253">
        <f t="shared" si="1"/>
        <v>4</v>
      </c>
      <c r="D18" s="253">
        <f t="shared" si="2"/>
        <v>6</v>
      </c>
      <c r="E18" s="253">
        <f t="shared" si="3"/>
        <v>7</v>
      </c>
      <c r="F18" s="254">
        <v>4</v>
      </c>
      <c r="G18" s="254">
        <v>3</v>
      </c>
      <c r="H18" s="253">
        <f t="shared" si="4"/>
        <v>3</v>
      </c>
      <c r="I18" s="254">
        <v>0</v>
      </c>
      <c r="J18" s="254">
        <v>3</v>
      </c>
      <c r="K18" s="873" t="s">
        <v>60</v>
      </c>
    </row>
    <row r="19" spans="1:11" ht="30" customHeight="1" x14ac:dyDescent="0.2">
      <c r="A19" s="761" t="s">
        <v>47</v>
      </c>
      <c r="B19" s="364">
        <f t="shared" si="0"/>
        <v>172</v>
      </c>
      <c r="C19" s="364">
        <f t="shared" si="1"/>
        <v>89</v>
      </c>
      <c r="D19" s="364">
        <f t="shared" si="2"/>
        <v>83</v>
      </c>
      <c r="E19" s="364">
        <f t="shared" ref="E19" si="5">G19+F19</f>
        <v>117</v>
      </c>
      <c r="F19" s="215">
        <f>SUM(F7:F18)</f>
        <v>59</v>
      </c>
      <c r="G19" s="215">
        <f>SUM(G7:G18)</f>
        <v>58</v>
      </c>
      <c r="H19" s="298">
        <f>SUM(H7:H18)</f>
        <v>55</v>
      </c>
      <c r="I19" s="298">
        <f>SUM(I7:I18)</f>
        <v>30</v>
      </c>
      <c r="J19" s="298">
        <f>SUM(J7:J18)</f>
        <v>25</v>
      </c>
      <c r="K19" s="762" t="s">
        <v>48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K33"/>
  <sheetViews>
    <sheetView view="pageBreakPreview" topLeftCell="A13" zoomScaleNormal="100" zoomScaleSheetLayoutView="100" workbookViewId="0">
      <selection sqref="A1:K33"/>
    </sheetView>
  </sheetViews>
  <sheetFormatPr defaultRowHeight="12.75" x14ac:dyDescent="0.2"/>
  <cols>
    <col min="1" max="1" width="20.7109375" style="26" customWidth="1"/>
    <col min="2" max="10" width="7.7109375" style="26" customWidth="1"/>
    <col min="11" max="11" width="19" style="26" customWidth="1"/>
    <col min="12" max="256" width="9.140625" style="29"/>
    <col min="257" max="257" width="23.140625" style="29" bestFit="1" customWidth="1"/>
    <col min="258" max="258" width="10.7109375" style="29" customWidth="1"/>
    <col min="259" max="266" width="8.7109375" style="29" customWidth="1"/>
    <col min="267" max="267" width="27.5703125" style="29" bestFit="1" customWidth="1"/>
    <col min="268" max="512" width="9.140625" style="29"/>
    <col min="513" max="513" width="23.140625" style="29" bestFit="1" customWidth="1"/>
    <col min="514" max="514" width="10.7109375" style="29" customWidth="1"/>
    <col min="515" max="522" width="8.7109375" style="29" customWidth="1"/>
    <col min="523" max="523" width="27.5703125" style="29" bestFit="1" customWidth="1"/>
    <col min="524" max="768" width="9.140625" style="29"/>
    <col min="769" max="769" width="23.140625" style="29" bestFit="1" customWidth="1"/>
    <col min="770" max="770" width="10.7109375" style="29" customWidth="1"/>
    <col min="771" max="778" width="8.7109375" style="29" customWidth="1"/>
    <col min="779" max="779" width="27.5703125" style="29" bestFit="1" customWidth="1"/>
    <col min="780" max="1024" width="9.140625" style="29"/>
    <col min="1025" max="1025" width="23.140625" style="29" bestFit="1" customWidth="1"/>
    <col min="1026" max="1026" width="10.7109375" style="29" customWidth="1"/>
    <col min="1027" max="1034" width="8.7109375" style="29" customWidth="1"/>
    <col min="1035" max="1035" width="27.5703125" style="29" bestFit="1" customWidth="1"/>
    <col min="1036" max="1280" width="9.140625" style="29"/>
    <col min="1281" max="1281" width="23.140625" style="29" bestFit="1" customWidth="1"/>
    <col min="1282" max="1282" width="10.7109375" style="29" customWidth="1"/>
    <col min="1283" max="1290" width="8.7109375" style="29" customWidth="1"/>
    <col min="1291" max="1291" width="27.5703125" style="29" bestFit="1" customWidth="1"/>
    <col min="1292" max="1536" width="9.140625" style="29"/>
    <col min="1537" max="1537" width="23.140625" style="29" bestFit="1" customWidth="1"/>
    <col min="1538" max="1538" width="10.7109375" style="29" customWidth="1"/>
    <col min="1539" max="1546" width="8.7109375" style="29" customWidth="1"/>
    <col min="1547" max="1547" width="27.5703125" style="29" bestFit="1" customWidth="1"/>
    <col min="1548" max="1792" width="9.140625" style="29"/>
    <col min="1793" max="1793" width="23.140625" style="29" bestFit="1" customWidth="1"/>
    <col min="1794" max="1794" width="10.7109375" style="29" customWidth="1"/>
    <col min="1795" max="1802" width="8.7109375" style="29" customWidth="1"/>
    <col min="1803" max="1803" width="27.5703125" style="29" bestFit="1" customWidth="1"/>
    <col min="1804" max="2048" width="9.140625" style="29"/>
    <col min="2049" max="2049" width="23.140625" style="29" bestFit="1" customWidth="1"/>
    <col min="2050" max="2050" width="10.7109375" style="29" customWidth="1"/>
    <col min="2051" max="2058" width="8.7109375" style="29" customWidth="1"/>
    <col min="2059" max="2059" width="27.5703125" style="29" bestFit="1" customWidth="1"/>
    <col min="2060" max="2304" width="9.140625" style="29"/>
    <col min="2305" max="2305" width="23.140625" style="29" bestFit="1" customWidth="1"/>
    <col min="2306" max="2306" width="10.7109375" style="29" customWidth="1"/>
    <col min="2307" max="2314" width="8.7109375" style="29" customWidth="1"/>
    <col min="2315" max="2315" width="27.5703125" style="29" bestFit="1" customWidth="1"/>
    <col min="2316" max="2560" width="9.140625" style="29"/>
    <col min="2561" max="2561" width="23.140625" style="29" bestFit="1" customWidth="1"/>
    <col min="2562" max="2562" width="10.7109375" style="29" customWidth="1"/>
    <col min="2563" max="2570" width="8.7109375" style="29" customWidth="1"/>
    <col min="2571" max="2571" width="27.5703125" style="29" bestFit="1" customWidth="1"/>
    <col min="2572" max="2816" width="9.140625" style="29"/>
    <col min="2817" max="2817" width="23.140625" style="29" bestFit="1" customWidth="1"/>
    <col min="2818" max="2818" width="10.7109375" style="29" customWidth="1"/>
    <col min="2819" max="2826" width="8.7109375" style="29" customWidth="1"/>
    <col min="2827" max="2827" width="27.5703125" style="29" bestFit="1" customWidth="1"/>
    <col min="2828" max="3072" width="9.140625" style="29"/>
    <col min="3073" max="3073" width="23.140625" style="29" bestFit="1" customWidth="1"/>
    <col min="3074" max="3074" width="10.7109375" style="29" customWidth="1"/>
    <col min="3075" max="3082" width="8.7109375" style="29" customWidth="1"/>
    <col min="3083" max="3083" width="27.5703125" style="29" bestFit="1" customWidth="1"/>
    <col min="3084" max="3328" width="9.140625" style="29"/>
    <col min="3329" max="3329" width="23.140625" style="29" bestFit="1" customWidth="1"/>
    <col min="3330" max="3330" width="10.7109375" style="29" customWidth="1"/>
    <col min="3331" max="3338" width="8.7109375" style="29" customWidth="1"/>
    <col min="3339" max="3339" width="27.5703125" style="29" bestFit="1" customWidth="1"/>
    <col min="3340" max="3584" width="9.140625" style="29"/>
    <col min="3585" max="3585" width="23.140625" style="29" bestFit="1" customWidth="1"/>
    <col min="3586" max="3586" width="10.7109375" style="29" customWidth="1"/>
    <col min="3587" max="3594" width="8.7109375" style="29" customWidth="1"/>
    <col min="3595" max="3595" width="27.5703125" style="29" bestFit="1" customWidth="1"/>
    <col min="3596" max="3840" width="9.140625" style="29"/>
    <col min="3841" max="3841" width="23.140625" style="29" bestFit="1" customWidth="1"/>
    <col min="3842" max="3842" width="10.7109375" style="29" customWidth="1"/>
    <col min="3843" max="3850" width="8.7109375" style="29" customWidth="1"/>
    <col min="3851" max="3851" width="27.5703125" style="29" bestFit="1" customWidth="1"/>
    <col min="3852" max="4096" width="9.140625" style="29"/>
    <col min="4097" max="4097" width="23.140625" style="29" bestFit="1" customWidth="1"/>
    <col min="4098" max="4098" width="10.7109375" style="29" customWidth="1"/>
    <col min="4099" max="4106" width="8.7109375" style="29" customWidth="1"/>
    <col min="4107" max="4107" width="27.5703125" style="29" bestFit="1" customWidth="1"/>
    <col min="4108" max="4352" width="9.140625" style="29"/>
    <col min="4353" max="4353" width="23.140625" style="29" bestFit="1" customWidth="1"/>
    <col min="4354" max="4354" width="10.7109375" style="29" customWidth="1"/>
    <col min="4355" max="4362" width="8.7109375" style="29" customWidth="1"/>
    <col min="4363" max="4363" width="27.5703125" style="29" bestFit="1" customWidth="1"/>
    <col min="4364" max="4608" width="9.140625" style="29"/>
    <col min="4609" max="4609" width="23.140625" style="29" bestFit="1" customWidth="1"/>
    <col min="4610" max="4610" width="10.7109375" style="29" customWidth="1"/>
    <col min="4611" max="4618" width="8.7109375" style="29" customWidth="1"/>
    <col min="4619" max="4619" width="27.5703125" style="29" bestFit="1" customWidth="1"/>
    <col min="4620" max="4864" width="9.140625" style="29"/>
    <col min="4865" max="4865" width="23.140625" style="29" bestFit="1" customWidth="1"/>
    <col min="4866" max="4866" width="10.7109375" style="29" customWidth="1"/>
    <col min="4867" max="4874" width="8.7109375" style="29" customWidth="1"/>
    <col min="4875" max="4875" width="27.5703125" style="29" bestFit="1" customWidth="1"/>
    <col min="4876" max="5120" width="9.140625" style="29"/>
    <col min="5121" max="5121" width="23.140625" style="29" bestFit="1" customWidth="1"/>
    <col min="5122" max="5122" width="10.7109375" style="29" customWidth="1"/>
    <col min="5123" max="5130" width="8.7109375" style="29" customWidth="1"/>
    <col min="5131" max="5131" width="27.5703125" style="29" bestFit="1" customWidth="1"/>
    <col min="5132" max="5376" width="9.140625" style="29"/>
    <col min="5377" max="5377" width="23.140625" style="29" bestFit="1" customWidth="1"/>
    <col min="5378" max="5378" width="10.7109375" style="29" customWidth="1"/>
    <col min="5379" max="5386" width="8.7109375" style="29" customWidth="1"/>
    <col min="5387" max="5387" width="27.5703125" style="29" bestFit="1" customWidth="1"/>
    <col min="5388" max="5632" width="9.140625" style="29"/>
    <col min="5633" max="5633" width="23.140625" style="29" bestFit="1" customWidth="1"/>
    <col min="5634" max="5634" width="10.7109375" style="29" customWidth="1"/>
    <col min="5635" max="5642" width="8.7109375" style="29" customWidth="1"/>
    <col min="5643" max="5643" width="27.5703125" style="29" bestFit="1" customWidth="1"/>
    <col min="5644" max="5888" width="9.140625" style="29"/>
    <col min="5889" max="5889" width="23.140625" style="29" bestFit="1" customWidth="1"/>
    <col min="5890" max="5890" width="10.7109375" style="29" customWidth="1"/>
    <col min="5891" max="5898" width="8.7109375" style="29" customWidth="1"/>
    <col min="5899" max="5899" width="27.5703125" style="29" bestFit="1" customWidth="1"/>
    <col min="5900" max="6144" width="9.140625" style="29"/>
    <col min="6145" max="6145" width="23.140625" style="29" bestFit="1" customWidth="1"/>
    <col min="6146" max="6146" width="10.7109375" style="29" customWidth="1"/>
    <col min="6147" max="6154" width="8.7109375" style="29" customWidth="1"/>
    <col min="6155" max="6155" width="27.5703125" style="29" bestFit="1" customWidth="1"/>
    <col min="6156" max="6400" width="9.140625" style="29"/>
    <col min="6401" max="6401" width="23.140625" style="29" bestFit="1" customWidth="1"/>
    <col min="6402" max="6402" width="10.7109375" style="29" customWidth="1"/>
    <col min="6403" max="6410" width="8.7109375" style="29" customWidth="1"/>
    <col min="6411" max="6411" width="27.5703125" style="29" bestFit="1" customWidth="1"/>
    <col min="6412" max="6656" width="9.140625" style="29"/>
    <col min="6657" max="6657" width="23.140625" style="29" bestFit="1" customWidth="1"/>
    <col min="6658" max="6658" width="10.7109375" style="29" customWidth="1"/>
    <col min="6659" max="6666" width="8.7109375" style="29" customWidth="1"/>
    <col min="6667" max="6667" width="27.5703125" style="29" bestFit="1" customWidth="1"/>
    <col min="6668" max="6912" width="9.140625" style="29"/>
    <col min="6913" max="6913" width="23.140625" style="29" bestFit="1" customWidth="1"/>
    <col min="6914" max="6914" width="10.7109375" style="29" customWidth="1"/>
    <col min="6915" max="6922" width="8.7109375" style="29" customWidth="1"/>
    <col min="6923" max="6923" width="27.5703125" style="29" bestFit="1" customWidth="1"/>
    <col min="6924" max="7168" width="9.140625" style="29"/>
    <col min="7169" max="7169" width="23.140625" style="29" bestFit="1" customWidth="1"/>
    <col min="7170" max="7170" width="10.7109375" style="29" customWidth="1"/>
    <col min="7171" max="7178" width="8.7109375" style="29" customWidth="1"/>
    <col min="7179" max="7179" width="27.5703125" style="29" bestFit="1" customWidth="1"/>
    <col min="7180" max="7424" width="9.140625" style="29"/>
    <col min="7425" max="7425" width="23.140625" style="29" bestFit="1" customWidth="1"/>
    <col min="7426" max="7426" width="10.7109375" style="29" customWidth="1"/>
    <col min="7427" max="7434" width="8.7109375" style="29" customWidth="1"/>
    <col min="7435" max="7435" width="27.5703125" style="29" bestFit="1" customWidth="1"/>
    <col min="7436" max="7680" width="9.140625" style="29"/>
    <col min="7681" max="7681" width="23.140625" style="29" bestFit="1" customWidth="1"/>
    <col min="7682" max="7682" width="10.7109375" style="29" customWidth="1"/>
    <col min="7683" max="7690" width="8.7109375" style="29" customWidth="1"/>
    <col min="7691" max="7691" width="27.5703125" style="29" bestFit="1" customWidth="1"/>
    <col min="7692" max="7936" width="9.140625" style="29"/>
    <col min="7937" max="7937" width="23.140625" style="29" bestFit="1" customWidth="1"/>
    <col min="7938" max="7938" width="10.7109375" style="29" customWidth="1"/>
    <col min="7939" max="7946" width="8.7109375" style="29" customWidth="1"/>
    <col min="7947" max="7947" width="27.5703125" style="29" bestFit="1" customWidth="1"/>
    <col min="7948" max="8192" width="9.140625" style="29"/>
    <col min="8193" max="8193" width="23.140625" style="29" bestFit="1" customWidth="1"/>
    <col min="8194" max="8194" width="10.7109375" style="29" customWidth="1"/>
    <col min="8195" max="8202" width="8.7109375" style="29" customWidth="1"/>
    <col min="8203" max="8203" width="27.5703125" style="29" bestFit="1" customWidth="1"/>
    <col min="8204" max="8448" width="9.140625" style="29"/>
    <col min="8449" max="8449" width="23.140625" style="29" bestFit="1" customWidth="1"/>
    <col min="8450" max="8450" width="10.7109375" style="29" customWidth="1"/>
    <col min="8451" max="8458" width="8.7109375" style="29" customWidth="1"/>
    <col min="8459" max="8459" width="27.5703125" style="29" bestFit="1" customWidth="1"/>
    <col min="8460" max="8704" width="9.140625" style="29"/>
    <col min="8705" max="8705" width="23.140625" style="29" bestFit="1" customWidth="1"/>
    <col min="8706" max="8706" width="10.7109375" style="29" customWidth="1"/>
    <col min="8707" max="8714" width="8.7109375" style="29" customWidth="1"/>
    <col min="8715" max="8715" width="27.5703125" style="29" bestFit="1" customWidth="1"/>
    <col min="8716" max="8960" width="9.140625" style="29"/>
    <col min="8961" max="8961" width="23.140625" style="29" bestFit="1" customWidth="1"/>
    <col min="8962" max="8962" width="10.7109375" style="29" customWidth="1"/>
    <col min="8963" max="8970" width="8.7109375" style="29" customWidth="1"/>
    <col min="8971" max="8971" width="27.5703125" style="29" bestFit="1" customWidth="1"/>
    <col min="8972" max="9216" width="9.140625" style="29"/>
    <col min="9217" max="9217" width="23.140625" style="29" bestFit="1" customWidth="1"/>
    <col min="9218" max="9218" width="10.7109375" style="29" customWidth="1"/>
    <col min="9219" max="9226" width="8.7109375" style="29" customWidth="1"/>
    <col min="9227" max="9227" width="27.5703125" style="29" bestFit="1" customWidth="1"/>
    <col min="9228" max="9472" width="9.140625" style="29"/>
    <col min="9473" max="9473" width="23.140625" style="29" bestFit="1" customWidth="1"/>
    <col min="9474" max="9474" width="10.7109375" style="29" customWidth="1"/>
    <col min="9475" max="9482" width="8.7109375" style="29" customWidth="1"/>
    <col min="9483" max="9483" width="27.5703125" style="29" bestFit="1" customWidth="1"/>
    <col min="9484" max="9728" width="9.140625" style="29"/>
    <col min="9729" max="9729" width="23.140625" style="29" bestFit="1" customWidth="1"/>
    <col min="9730" max="9730" width="10.7109375" style="29" customWidth="1"/>
    <col min="9731" max="9738" width="8.7109375" style="29" customWidth="1"/>
    <col min="9739" max="9739" width="27.5703125" style="29" bestFit="1" customWidth="1"/>
    <col min="9740" max="9984" width="9.140625" style="29"/>
    <col min="9985" max="9985" width="23.140625" style="29" bestFit="1" customWidth="1"/>
    <col min="9986" max="9986" width="10.7109375" style="29" customWidth="1"/>
    <col min="9987" max="9994" width="8.7109375" style="29" customWidth="1"/>
    <col min="9995" max="9995" width="27.5703125" style="29" bestFit="1" customWidth="1"/>
    <col min="9996" max="10240" width="9.140625" style="29"/>
    <col min="10241" max="10241" width="23.140625" style="29" bestFit="1" customWidth="1"/>
    <col min="10242" max="10242" width="10.7109375" style="29" customWidth="1"/>
    <col min="10243" max="10250" width="8.7109375" style="29" customWidth="1"/>
    <col min="10251" max="10251" width="27.5703125" style="29" bestFit="1" customWidth="1"/>
    <col min="10252" max="10496" width="9.140625" style="29"/>
    <col min="10497" max="10497" width="23.140625" style="29" bestFit="1" customWidth="1"/>
    <col min="10498" max="10498" width="10.7109375" style="29" customWidth="1"/>
    <col min="10499" max="10506" width="8.7109375" style="29" customWidth="1"/>
    <col min="10507" max="10507" width="27.5703125" style="29" bestFit="1" customWidth="1"/>
    <col min="10508" max="10752" width="9.140625" style="29"/>
    <col min="10753" max="10753" width="23.140625" style="29" bestFit="1" customWidth="1"/>
    <col min="10754" max="10754" width="10.7109375" style="29" customWidth="1"/>
    <col min="10755" max="10762" width="8.7109375" style="29" customWidth="1"/>
    <col min="10763" max="10763" width="27.5703125" style="29" bestFit="1" customWidth="1"/>
    <col min="10764" max="11008" width="9.140625" style="29"/>
    <col min="11009" max="11009" width="23.140625" style="29" bestFit="1" customWidth="1"/>
    <col min="11010" max="11010" width="10.7109375" style="29" customWidth="1"/>
    <col min="11011" max="11018" width="8.7109375" style="29" customWidth="1"/>
    <col min="11019" max="11019" width="27.5703125" style="29" bestFit="1" customWidth="1"/>
    <col min="11020" max="11264" width="9.140625" style="29"/>
    <col min="11265" max="11265" width="23.140625" style="29" bestFit="1" customWidth="1"/>
    <col min="11266" max="11266" width="10.7109375" style="29" customWidth="1"/>
    <col min="11267" max="11274" width="8.7109375" style="29" customWidth="1"/>
    <col min="11275" max="11275" width="27.5703125" style="29" bestFit="1" customWidth="1"/>
    <col min="11276" max="11520" width="9.140625" style="29"/>
    <col min="11521" max="11521" width="23.140625" style="29" bestFit="1" customWidth="1"/>
    <col min="11522" max="11522" width="10.7109375" style="29" customWidth="1"/>
    <col min="11523" max="11530" width="8.7109375" style="29" customWidth="1"/>
    <col min="11531" max="11531" width="27.5703125" style="29" bestFit="1" customWidth="1"/>
    <col min="11532" max="11776" width="9.140625" style="29"/>
    <col min="11777" max="11777" width="23.140625" style="29" bestFit="1" customWidth="1"/>
    <col min="11778" max="11778" width="10.7109375" style="29" customWidth="1"/>
    <col min="11779" max="11786" width="8.7109375" style="29" customWidth="1"/>
    <col min="11787" max="11787" width="27.5703125" style="29" bestFit="1" customWidth="1"/>
    <col min="11788" max="12032" width="9.140625" style="29"/>
    <col min="12033" max="12033" width="23.140625" style="29" bestFit="1" customWidth="1"/>
    <col min="12034" max="12034" width="10.7109375" style="29" customWidth="1"/>
    <col min="12035" max="12042" width="8.7109375" style="29" customWidth="1"/>
    <col min="12043" max="12043" width="27.5703125" style="29" bestFit="1" customWidth="1"/>
    <col min="12044" max="12288" width="9.140625" style="29"/>
    <col min="12289" max="12289" width="23.140625" style="29" bestFit="1" customWidth="1"/>
    <col min="12290" max="12290" width="10.7109375" style="29" customWidth="1"/>
    <col min="12291" max="12298" width="8.7109375" style="29" customWidth="1"/>
    <col min="12299" max="12299" width="27.5703125" style="29" bestFit="1" customWidth="1"/>
    <col min="12300" max="12544" width="9.140625" style="29"/>
    <col min="12545" max="12545" width="23.140625" style="29" bestFit="1" customWidth="1"/>
    <col min="12546" max="12546" width="10.7109375" style="29" customWidth="1"/>
    <col min="12547" max="12554" width="8.7109375" style="29" customWidth="1"/>
    <col min="12555" max="12555" width="27.5703125" style="29" bestFit="1" customWidth="1"/>
    <col min="12556" max="12800" width="9.140625" style="29"/>
    <col min="12801" max="12801" width="23.140625" style="29" bestFit="1" customWidth="1"/>
    <col min="12802" max="12802" width="10.7109375" style="29" customWidth="1"/>
    <col min="12803" max="12810" width="8.7109375" style="29" customWidth="1"/>
    <col min="12811" max="12811" width="27.5703125" style="29" bestFit="1" customWidth="1"/>
    <col min="12812" max="13056" width="9.140625" style="29"/>
    <col min="13057" max="13057" width="23.140625" style="29" bestFit="1" customWidth="1"/>
    <col min="13058" max="13058" width="10.7109375" style="29" customWidth="1"/>
    <col min="13059" max="13066" width="8.7109375" style="29" customWidth="1"/>
    <col min="13067" max="13067" width="27.5703125" style="29" bestFit="1" customWidth="1"/>
    <col min="13068" max="13312" width="9.140625" style="29"/>
    <col min="13313" max="13313" width="23.140625" style="29" bestFit="1" customWidth="1"/>
    <col min="13314" max="13314" width="10.7109375" style="29" customWidth="1"/>
    <col min="13315" max="13322" width="8.7109375" style="29" customWidth="1"/>
    <col min="13323" max="13323" width="27.5703125" style="29" bestFit="1" customWidth="1"/>
    <col min="13324" max="13568" width="9.140625" style="29"/>
    <col min="13569" max="13569" width="23.140625" style="29" bestFit="1" customWidth="1"/>
    <col min="13570" max="13570" width="10.7109375" style="29" customWidth="1"/>
    <col min="13571" max="13578" width="8.7109375" style="29" customWidth="1"/>
    <col min="13579" max="13579" width="27.5703125" style="29" bestFit="1" customWidth="1"/>
    <col min="13580" max="13824" width="9.140625" style="29"/>
    <col min="13825" max="13825" width="23.140625" style="29" bestFit="1" customWidth="1"/>
    <col min="13826" max="13826" width="10.7109375" style="29" customWidth="1"/>
    <col min="13827" max="13834" width="8.7109375" style="29" customWidth="1"/>
    <col min="13835" max="13835" width="27.5703125" style="29" bestFit="1" customWidth="1"/>
    <col min="13836" max="14080" width="9.140625" style="29"/>
    <col min="14081" max="14081" width="23.140625" style="29" bestFit="1" customWidth="1"/>
    <col min="14082" max="14082" width="10.7109375" style="29" customWidth="1"/>
    <col min="14083" max="14090" width="8.7109375" style="29" customWidth="1"/>
    <col min="14091" max="14091" width="27.5703125" style="29" bestFit="1" customWidth="1"/>
    <col min="14092" max="14336" width="9.140625" style="29"/>
    <col min="14337" max="14337" width="23.140625" style="29" bestFit="1" customWidth="1"/>
    <col min="14338" max="14338" width="10.7109375" style="29" customWidth="1"/>
    <col min="14339" max="14346" width="8.7109375" style="29" customWidth="1"/>
    <col min="14347" max="14347" width="27.5703125" style="29" bestFit="1" customWidth="1"/>
    <col min="14348" max="14592" width="9.140625" style="29"/>
    <col min="14593" max="14593" width="23.140625" style="29" bestFit="1" customWidth="1"/>
    <col min="14594" max="14594" width="10.7109375" style="29" customWidth="1"/>
    <col min="14595" max="14602" width="8.7109375" style="29" customWidth="1"/>
    <col min="14603" max="14603" width="27.5703125" style="29" bestFit="1" customWidth="1"/>
    <col min="14604" max="14848" width="9.140625" style="29"/>
    <col min="14849" max="14849" width="23.140625" style="29" bestFit="1" customWidth="1"/>
    <col min="14850" max="14850" width="10.7109375" style="29" customWidth="1"/>
    <col min="14851" max="14858" width="8.7109375" style="29" customWidth="1"/>
    <col min="14859" max="14859" width="27.5703125" style="29" bestFit="1" customWidth="1"/>
    <col min="14860" max="15104" width="9.140625" style="29"/>
    <col min="15105" max="15105" width="23.140625" style="29" bestFit="1" customWidth="1"/>
    <col min="15106" max="15106" width="10.7109375" style="29" customWidth="1"/>
    <col min="15107" max="15114" width="8.7109375" style="29" customWidth="1"/>
    <col min="15115" max="15115" width="27.5703125" style="29" bestFit="1" customWidth="1"/>
    <col min="15116" max="15360" width="9.140625" style="29"/>
    <col min="15361" max="15361" width="23.140625" style="29" bestFit="1" customWidth="1"/>
    <col min="15362" max="15362" width="10.7109375" style="29" customWidth="1"/>
    <col min="15363" max="15370" width="8.7109375" style="29" customWidth="1"/>
    <col min="15371" max="15371" width="27.5703125" style="29" bestFit="1" customWidth="1"/>
    <col min="15372" max="15616" width="9.140625" style="29"/>
    <col min="15617" max="15617" width="23.140625" style="29" bestFit="1" customWidth="1"/>
    <col min="15618" max="15618" width="10.7109375" style="29" customWidth="1"/>
    <col min="15619" max="15626" width="8.7109375" style="29" customWidth="1"/>
    <col min="15627" max="15627" width="27.5703125" style="29" bestFit="1" customWidth="1"/>
    <col min="15628" max="15872" width="9.140625" style="29"/>
    <col min="15873" max="15873" width="23.140625" style="29" bestFit="1" customWidth="1"/>
    <col min="15874" max="15874" width="10.7109375" style="29" customWidth="1"/>
    <col min="15875" max="15882" width="8.7109375" style="29" customWidth="1"/>
    <col min="15883" max="15883" width="27.5703125" style="29" bestFit="1" customWidth="1"/>
    <col min="15884" max="16128" width="9.140625" style="29"/>
    <col min="16129" max="16129" width="23.140625" style="29" bestFit="1" customWidth="1"/>
    <col min="16130" max="16130" width="10.7109375" style="29" customWidth="1"/>
    <col min="16131" max="16138" width="8.7109375" style="29" customWidth="1"/>
    <col min="16139" max="16139" width="27.5703125" style="29" bestFit="1" customWidth="1"/>
    <col min="16140" max="16384" width="9.140625" style="29"/>
  </cols>
  <sheetData>
    <row r="1" spans="1:11" ht="18" customHeight="1" x14ac:dyDescent="0.2">
      <c r="A1" s="1300" t="s">
        <v>440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</row>
    <row r="2" spans="1:11" ht="34.5" customHeight="1" x14ac:dyDescent="0.2">
      <c r="A2" s="1290" t="s">
        <v>630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</row>
    <row r="3" spans="1:11" ht="18" customHeight="1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</row>
    <row r="4" spans="1:11" ht="18" customHeight="1" x14ac:dyDescent="0.3">
      <c r="A4" s="328" t="s">
        <v>146</v>
      </c>
      <c r="B4" s="330"/>
      <c r="C4" s="330"/>
      <c r="D4" s="1619"/>
      <c r="E4" s="1619"/>
      <c r="F4" s="1619"/>
      <c r="G4" s="330"/>
      <c r="H4" s="330"/>
      <c r="I4" s="330"/>
      <c r="J4" s="331"/>
      <c r="K4" s="329" t="s">
        <v>61</v>
      </c>
    </row>
    <row r="5" spans="1:11" s="2" customFormat="1" ht="29.25" customHeight="1" x14ac:dyDescent="0.2">
      <c r="A5" s="1626" t="s">
        <v>1222</v>
      </c>
      <c r="B5" s="1622" t="s">
        <v>919</v>
      </c>
      <c r="C5" s="1622"/>
      <c r="D5" s="1622"/>
      <c r="E5" s="1623" t="s">
        <v>918</v>
      </c>
      <c r="F5" s="1623"/>
      <c r="G5" s="1623"/>
      <c r="H5" s="1623" t="s">
        <v>917</v>
      </c>
      <c r="I5" s="1623"/>
      <c r="J5" s="1623"/>
      <c r="K5" s="1628" t="s">
        <v>895</v>
      </c>
    </row>
    <row r="6" spans="1:11" s="2" customFormat="1" ht="30" customHeight="1" x14ac:dyDescent="0.2">
      <c r="A6" s="1627"/>
      <c r="B6" s="549" t="s">
        <v>892</v>
      </c>
      <c r="C6" s="550" t="s">
        <v>777</v>
      </c>
      <c r="D6" s="550" t="s">
        <v>776</v>
      </c>
      <c r="E6" s="549" t="s">
        <v>404</v>
      </c>
      <c r="F6" s="550" t="s">
        <v>777</v>
      </c>
      <c r="G6" s="550" t="s">
        <v>776</v>
      </c>
      <c r="H6" s="549" t="s">
        <v>404</v>
      </c>
      <c r="I6" s="550" t="s">
        <v>777</v>
      </c>
      <c r="J6" s="550" t="s">
        <v>776</v>
      </c>
      <c r="K6" s="1629"/>
    </row>
    <row r="7" spans="1:11" s="2" customFormat="1" ht="17.25" customHeight="1" x14ac:dyDescent="0.2">
      <c r="A7" s="723" t="s">
        <v>1026</v>
      </c>
      <c r="B7" s="725"/>
      <c r="C7" s="726"/>
      <c r="D7" s="726"/>
      <c r="E7" s="725"/>
      <c r="F7" s="726"/>
      <c r="G7" s="726"/>
      <c r="H7" s="725"/>
      <c r="I7" s="726"/>
      <c r="J7" s="726"/>
      <c r="K7" s="724" t="s">
        <v>1025</v>
      </c>
    </row>
    <row r="8" spans="1:11" ht="21" customHeight="1" thickBot="1" x14ac:dyDescent="0.25">
      <c r="A8" s="877" t="s">
        <v>1088</v>
      </c>
      <c r="B8" s="297">
        <f>SUM(C8:D8)</f>
        <v>0</v>
      </c>
      <c r="C8" s="297">
        <f>I8+F8</f>
        <v>0</v>
      </c>
      <c r="D8" s="297">
        <f>J8+G8</f>
        <v>0</v>
      </c>
      <c r="E8" s="297">
        <f>SUM(F8:G8)</f>
        <v>0</v>
      </c>
      <c r="F8" s="718">
        <v>0</v>
      </c>
      <c r="G8" s="718">
        <v>0</v>
      </c>
      <c r="H8" s="297">
        <f>I8+J8</f>
        <v>0</v>
      </c>
      <c r="I8" s="718">
        <v>0</v>
      </c>
      <c r="J8" s="718">
        <v>0</v>
      </c>
      <c r="K8" s="733" t="s">
        <v>312</v>
      </c>
    </row>
    <row r="9" spans="1:11" ht="21" customHeight="1" thickTop="1" thickBot="1" x14ac:dyDescent="0.25">
      <c r="A9" s="168">
        <v>1</v>
      </c>
      <c r="B9" s="251">
        <f t="shared" ref="B9:B19" si="0">SUM(C9:D9)</f>
        <v>58</v>
      </c>
      <c r="C9" s="251">
        <f t="shared" ref="C9:D19" si="1">I9+F9</f>
        <v>30</v>
      </c>
      <c r="D9" s="251">
        <f t="shared" si="1"/>
        <v>28</v>
      </c>
      <c r="E9" s="251">
        <f t="shared" ref="E9:E19" si="2">SUM(F9:G9)</f>
        <v>41</v>
      </c>
      <c r="F9" s="252">
        <v>21</v>
      </c>
      <c r="G9" s="252">
        <v>20</v>
      </c>
      <c r="H9" s="251">
        <f t="shared" ref="H9:H19" si="3">I9+J9</f>
        <v>17</v>
      </c>
      <c r="I9" s="252">
        <v>9</v>
      </c>
      <c r="J9" s="252">
        <v>8</v>
      </c>
      <c r="K9" s="715">
        <v>1</v>
      </c>
    </row>
    <row r="10" spans="1:11" ht="21" customHeight="1" thickTop="1" thickBot="1" x14ac:dyDescent="0.25">
      <c r="A10" s="881">
        <v>2</v>
      </c>
      <c r="B10" s="249">
        <f t="shared" si="0"/>
        <v>9</v>
      </c>
      <c r="C10" s="249">
        <f t="shared" si="1"/>
        <v>5</v>
      </c>
      <c r="D10" s="249">
        <f t="shared" si="1"/>
        <v>4</v>
      </c>
      <c r="E10" s="249">
        <f t="shared" si="2"/>
        <v>5</v>
      </c>
      <c r="F10" s="250">
        <v>3</v>
      </c>
      <c r="G10" s="250">
        <v>2</v>
      </c>
      <c r="H10" s="249">
        <f t="shared" si="3"/>
        <v>4</v>
      </c>
      <c r="I10" s="250">
        <v>2</v>
      </c>
      <c r="J10" s="250">
        <v>2</v>
      </c>
      <c r="K10" s="719">
        <v>2</v>
      </c>
    </row>
    <row r="11" spans="1:11" ht="21" customHeight="1" thickTop="1" thickBot="1" x14ac:dyDescent="0.25">
      <c r="A11" s="168">
        <v>3</v>
      </c>
      <c r="B11" s="251">
        <f t="shared" si="0"/>
        <v>3</v>
      </c>
      <c r="C11" s="251">
        <f t="shared" si="1"/>
        <v>1</v>
      </c>
      <c r="D11" s="251">
        <f t="shared" si="1"/>
        <v>2</v>
      </c>
      <c r="E11" s="251">
        <f t="shared" si="2"/>
        <v>1</v>
      </c>
      <c r="F11" s="252">
        <v>0</v>
      </c>
      <c r="G11" s="252">
        <v>1</v>
      </c>
      <c r="H11" s="251">
        <f t="shared" si="3"/>
        <v>2</v>
      </c>
      <c r="I11" s="252">
        <v>1</v>
      </c>
      <c r="J11" s="252">
        <v>1</v>
      </c>
      <c r="K11" s="715">
        <v>3</v>
      </c>
    </row>
    <row r="12" spans="1:11" ht="21" customHeight="1" thickTop="1" thickBot="1" x14ac:dyDescent="0.25">
      <c r="A12" s="881">
        <v>4</v>
      </c>
      <c r="B12" s="249">
        <f t="shared" si="0"/>
        <v>3</v>
      </c>
      <c r="C12" s="249">
        <f t="shared" si="1"/>
        <v>1</v>
      </c>
      <c r="D12" s="249">
        <f t="shared" si="1"/>
        <v>2</v>
      </c>
      <c r="E12" s="249">
        <f t="shared" si="2"/>
        <v>2</v>
      </c>
      <c r="F12" s="250">
        <v>1</v>
      </c>
      <c r="G12" s="250">
        <v>1</v>
      </c>
      <c r="H12" s="249">
        <f t="shared" si="3"/>
        <v>1</v>
      </c>
      <c r="I12" s="250">
        <v>0</v>
      </c>
      <c r="J12" s="250">
        <v>1</v>
      </c>
      <c r="K12" s="719">
        <v>4</v>
      </c>
    </row>
    <row r="13" spans="1:11" ht="21" customHeight="1" thickTop="1" thickBot="1" x14ac:dyDescent="0.25">
      <c r="A13" s="168">
        <v>5</v>
      </c>
      <c r="B13" s="251">
        <f t="shared" si="0"/>
        <v>4</v>
      </c>
      <c r="C13" s="251">
        <f t="shared" si="1"/>
        <v>2</v>
      </c>
      <c r="D13" s="251">
        <f t="shared" si="1"/>
        <v>2</v>
      </c>
      <c r="E13" s="251">
        <f t="shared" si="2"/>
        <v>4</v>
      </c>
      <c r="F13" s="252">
        <v>2</v>
      </c>
      <c r="G13" s="252">
        <v>2</v>
      </c>
      <c r="H13" s="251">
        <f t="shared" si="3"/>
        <v>0</v>
      </c>
      <c r="I13" s="252">
        <v>0</v>
      </c>
      <c r="J13" s="252">
        <v>0</v>
      </c>
      <c r="K13" s="715">
        <v>5</v>
      </c>
    </row>
    <row r="14" spans="1:11" ht="21" customHeight="1" thickTop="1" thickBot="1" x14ac:dyDescent="0.25">
      <c r="A14" s="881">
        <v>6</v>
      </c>
      <c r="B14" s="249">
        <f t="shared" si="0"/>
        <v>2</v>
      </c>
      <c r="C14" s="249">
        <f t="shared" si="1"/>
        <v>1</v>
      </c>
      <c r="D14" s="249">
        <f t="shared" si="1"/>
        <v>1</v>
      </c>
      <c r="E14" s="249">
        <f t="shared" si="2"/>
        <v>1</v>
      </c>
      <c r="F14" s="250">
        <v>1</v>
      </c>
      <c r="G14" s="250">
        <v>0</v>
      </c>
      <c r="H14" s="249">
        <f t="shared" si="3"/>
        <v>1</v>
      </c>
      <c r="I14" s="250">
        <v>0</v>
      </c>
      <c r="J14" s="250">
        <v>1</v>
      </c>
      <c r="K14" s="719">
        <v>6</v>
      </c>
    </row>
    <row r="15" spans="1:11" ht="21" customHeight="1" thickTop="1" thickBot="1" x14ac:dyDescent="0.25">
      <c r="A15" s="168" t="s">
        <v>1028</v>
      </c>
      <c r="B15" s="251">
        <f t="shared" si="0"/>
        <v>13</v>
      </c>
      <c r="C15" s="251">
        <f t="shared" si="1"/>
        <v>7</v>
      </c>
      <c r="D15" s="251">
        <f t="shared" si="1"/>
        <v>6</v>
      </c>
      <c r="E15" s="251">
        <f t="shared" si="2"/>
        <v>11</v>
      </c>
      <c r="F15" s="252">
        <v>6</v>
      </c>
      <c r="G15" s="252">
        <v>5</v>
      </c>
      <c r="H15" s="251">
        <f t="shared" si="3"/>
        <v>2</v>
      </c>
      <c r="I15" s="252">
        <v>1</v>
      </c>
      <c r="J15" s="252">
        <v>1</v>
      </c>
      <c r="K15" s="715" t="s">
        <v>313</v>
      </c>
    </row>
    <row r="16" spans="1:11" ht="21" customHeight="1" thickTop="1" thickBot="1" x14ac:dyDescent="0.25">
      <c r="A16" s="881" t="s">
        <v>1027</v>
      </c>
      <c r="B16" s="249">
        <f t="shared" si="0"/>
        <v>11</v>
      </c>
      <c r="C16" s="249">
        <f t="shared" si="1"/>
        <v>4</v>
      </c>
      <c r="D16" s="249">
        <f t="shared" si="1"/>
        <v>7</v>
      </c>
      <c r="E16" s="249">
        <f t="shared" si="2"/>
        <v>6</v>
      </c>
      <c r="F16" s="250">
        <v>3</v>
      </c>
      <c r="G16" s="250">
        <v>3</v>
      </c>
      <c r="H16" s="249">
        <f t="shared" si="3"/>
        <v>5</v>
      </c>
      <c r="I16" s="250">
        <v>1</v>
      </c>
      <c r="J16" s="250">
        <v>4</v>
      </c>
      <c r="K16" s="719" t="s">
        <v>1027</v>
      </c>
    </row>
    <row r="17" spans="1:11" ht="21" customHeight="1" thickTop="1" thickBot="1" x14ac:dyDescent="0.25">
      <c r="A17" s="168" t="s">
        <v>314</v>
      </c>
      <c r="B17" s="251">
        <f t="shared" si="0"/>
        <v>4</v>
      </c>
      <c r="C17" s="251">
        <f t="shared" si="1"/>
        <v>2</v>
      </c>
      <c r="D17" s="251">
        <f t="shared" si="1"/>
        <v>2</v>
      </c>
      <c r="E17" s="251">
        <f t="shared" si="2"/>
        <v>3</v>
      </c>
      <c r="F17" s="252">
        <v>1</v>
      </c>
      <c r="G17" s="252">
        <v>2</v>
      </c>
      <c r="H17" s="251">
        <f t="shared" si="3"/>
        <v>1</v>
      </c>
      <c r="I17" s="252">
        <v>1</v>
      </c>
      <c r="J17" s="252">
        <v>0</v>
      </c>
      <c r="K17" s="715" t="s">
        <v>314</v>
      </c>
    </row>
    <row r="18" spans="1:11" ht="21" customHeight="1" thickTop="1" thickBot="1" x14ac:dyDescent="0.25">
      <c r="A18" s="881" t="s">
        <v>315</v>
      </c>
      <c r="B18" s="249">
        <f t="shared" si="0"/>
        <v>0</v>
      </c>
      <c r="C18" s="249">
        <f t="shared" si="1"/>
        <v>0</v>
      </c>
      <c r="D18" s="249">
        <f t="shared" si="1"/>
        <v>0</v>
      </c>
      <c r="E18" s="249">
        <f t="shared" si="2"/>
        <v>0</v>
      </c>
      <c r="F18" s="250">
        <v>0</v>
      </c>
      <c r="G18" s="250">
        <v>0</v>
      </c>
      <c r="H18" s="249">
        <f t="shared" si="3"/>
        <v>0</v>
      </c>
      <c r="I18" s="250">
        <v>0</v>
      </c>
      <c r="J18" s="250">
        <v>0</v>
      </c>
      <c r="K18" s="719" t="s">
        <v>315</v>
      </c>
    </row>
    <row r="19" spans="1:11" ht="21" customHeight="1" thickTop="1" thickBot="1" x14ac:dyDescent="0.25">
      <c r="A19" s="878" t="s">
        <v>74</v>
      </c>
      <c r="B19" s="251">
        <f t="shared" si="0"/>
        <v>0</v>
      </c>
      <c r="C19" s="251">
        <f t="shared" si="1"/>
        <v>0</v>
      </c>
      <c r="D19" s="251">
        <f t="shared" si="1"/>
        <v>0</v>
      </c>
      <c r="E19" s="251">
        <f t="shared" si="2"/>
        <v>0</v>
      </c>
      <c r="F19" s="252">
        <v>0</v>
      </c>
      <c r="G19" s="252">
        <v>0</v>
      </c>
      <c r="H19" s="251">
        <f t="shared" si="3"/>
        <v>0</v>
      </c>
      <c r="I19" s="252">
        <v>0</v>
      </c>
      <c r="J19" s="252">
        <v>0</v>
      </c>
      <c r="K19" s="783" t="s">
        <v>75</v>
      </c>
    </row>
    <row r="20" spans="1:11" ht="21" customHeight="1" thickTop="1" thickBot="1" x14ac:dyDescent="0.25">
      <c r="A20" s="729" t="s">
        <v>316</v>
      </c>
      <c r="B20" s="730"/>
      <c r="C20" s="730"/>
      <c r="D20" s="730"/>
      <c r="E20" s="730"/>
      <c r="F20" s="731"/>
      <c r="G20" s="731"/>
      <c r="H20" s="730"/>
      <c r="I20" s="731"/>
      <c r="J20" s="731"/>
      <c r="K20" s="732" t="s">
        <v>317</v>
      </c>
    </row>
    <row r="21" spans="1:11" ht="21" customHeight="1" thickTop="1" thickBot="1" x14ac:dyDescent="0.25">
      <c r="A21" s="782">
        <v>1</v>
      </c>
      <c r="B21" s="251">
        <f t="shared" ref="B21" si="4">SUM(C21:D21)</f>
        <v>20</v>
      </c>
      <c r="C21" s="251">
        <f t="shared" ref="C21" si="5">I21+F21</f>
        <v>14</v>
      </c>
      <c r="D21" s="251">
        <f t="shared" ref="D21" si="6">J21+G21</f>
        <v>6</v>
      </c>
      <c r="E21" s="251">
        <f t="shared" ref="E21" si="7">SUM(F21:G21)</f>
        <v>12</v>
      </c>
      <c r="F21" s="252">
        <v>7</v>
      </c>
      <c r="G21" s="252">
        <v>5</v>
      </c>
      <c r="H21" s="251">
        <f t="shared" ref="H21:H32" si="8">I21+J21</f>
        <v>8</v>
      </c>
      <c r="I21" s="252">
        <v>7</v>
      </c>
      <c r="J21" s="252">
        <v>1</v>
      </c>
      <c r="K21" s="715">
        <v>1</v>
      </c>
    </row>
    <row r="22" spans="1:11" ht="21" customHeight="1" thickTop="1" thickBot="1" x14ac:dyDescent="0.25">
      <c r="A22" s="876">
        <v>2</v>
      </c>
      <c r="B22" s="249">
        <f t="shared" ref="B22:B32" si="9">SUM(C22:D22)</f>
        <v>15</v>
      </c>
      <c r="C22" s="249">
        <f t="shared" ref="C22:C32" si="10">I22+F22</f>
        <v>6</v>
      </c>
      <c r="D22" s="249">
        <f t="shared" ref="D22:D32" si="11">J22+G22</f>
        <v>9</v>
      </c>
      <c r="E22" s="249">
        <f t="shared" ref="E22:E32" si="12">SUM(F22:G22)</f>
        <v>8</v>
      </c>
      <c r="F22" s="250">
        <v>2</v>
      </c>
      <c r="G22" s="250">
        <v>6</v>
      </c>
      <c r="H22" s="249">
        <f t="shared" si="8"/>
        <v>7</v>
      </c>
      <c r="I22" s="250">
        <v>4</v>
      </c>
      <c r="J22" s="250">
        <v>3</v>
      </c>
      <c r="K22" s="721">
        <v>2</v>
      </c>
    </row>
    <row r="23" spans="1:11" ht="21" customHeight="1" thickTop="1" thickBot="1" x14ac:dyDescent="0.25">
      <c r="A23" s="782">
        <v>3</v>
      </c>
      <c r="B23" s="251">
        <f t="shared" si="9"/>
        <v>10</v>
      </c>
      <c r="C23" s="251">
        <f t="shared" si="10"/>
        <v>5</v>
      </c>
      <c r="D23" s="251">
        <f t="shared" si="11"/>
        <v>5</v>
      </c>
      <c r="E23" s="251">
        <f t="shared" si="12"/>
        <v>8</v>
      </c>
      <c r="F23" s="252">
        <v>4</v>
      </c>
      <c r="G23" s="252">
        <v>4</v>
      </c>
      <c r="H23" s="251">
        <f t="shared" si="8"/>
        <v>2</v>
      </c>
      <c r="I23" s="252">
        <v>1</v>
      </c>
      <c r="J23" s="252">
        <v>1</v>
      </c>
      <c r="K23" s="715">
        <v>3</v>
      </c>
    </row>
    <row r="24" spans="1:11" ht="21" customHeight="1" thickTop="1" thickBot="1" x14ac:dyDescent="0.25">
      <c r="A24" s="876">
        <v>4</v>
      </c>
      <c r="B24" s="249">
        <f t="shared" si="9"/>
        <v>4</v>
      </c>
      <c r="C24" s="249">
        <f t="shared" si="10"/>
        <v>2</v>
      </c>
      <c r="D24" s="249">
        <f t="shared" si="11"/>
        <v>2</v>
      </c>
      <c r="E24" s="249">
        <f t="shared" si="12"/>
        <v>3</v>
      </c>
      <c r="F24" s="250">
        <v>2</v>
      </c>
      <c r="G24" s="250">
        <v>1</v>
      </c>
      <c r="H24" s="249">
        <f t="shared" si="8"/>
        <v>1</v>
      </c>
      <c r="I24" s="250">
        <v>0</v>
      </c>
      <c r="J24" s="250">
        <v>1</v>
      </c>
      <c r="K24" s="721">
        <v>4</v>
      </c>
    </row>
    <row r="25" spans="1:11" ht="21" customHeight="1" thickTop="1" thickBot="1" x14ac:dyDescent="0.25">
      <c r="A25" s="782">
        <v>5</v>
      </c>
      <c r="B25" s="251">
        <f t="shared" si="9"/>
        <v>5</v>
      </c>
      <c r="C25" s="251">
        <f t="shared" si="10"/>
        <v>2</v>
      </c>
      <c r="D25" s="251">
        <f t="shared" si="11"/>
        <v>3</v>
      </c>
      <c r="E25" s="251">
        <f t="shared" si="12"/>
        <v>3</v>
      </c>
      <c r="F25" s="252">
        <v>1</v>
      </c>
      <c r="G25" s="252">
        <v>2</v>
      </c>
      <c r="H25" s="251">
        <f t="shared" si="8"/>
        <v>2</v>
      </c>
      <c r="I25" s="252">
        <v>1</v>
      </c>
      <c r="J25" s="252">
        <v>1</v>
      </c>
      <c r="K25" s="715">
        <v>5</v>
      </c>
    </row>
    <row r="26" spans="1:11" ht="21" customHeight="1" thickTop="1" thickBot="1" x14ac:dyDescent="0.25">
      <c r="A26" s="876">
        <v>6</v>
      </c>
      <c r="B26" s="249">
        <f t="shared" si="9"/>
        <v>5</v>
      </c>
      <c r="C26" s="249">
        <f t="shared" si="10"/>
        <v>4</v>
      </c>
      <c r="D26" s="249">
        <f t="shared" si="11"/>
        <v>1</v>
      </c>
      <c r="E26" s="249">
        <f t="shared" si="12"/>
        <v>3</v>
      </c>
      <c r="F26" s="250">
        <v>2</v>
      </c>
      <c r="G26" s="250">
        <v>1</v>
      </c>
      <c r="H26" s="249">
        <f t="shared" si="8"/>
        <v>2</v>
      </c>
      <c r="I26" s="250">
        <v>2</v>
      </c>
      <c r="J26" s="250">
        <v>0</v>
      </c>
      <c r="K26" s="721">
        <v>6</v>
      </c>
    </row>
    <row r="27" spans="1:11" ht="21" customHeight="1" thickTop="1" thickBot="1" x14ac:dyDescent="0.25">
      <c r="A27" s="782">
        <v>7</v>
      </c>
      <c r="B27" s="251">
        <f t="shared" si="9"/>
        <v>2</v>
      </c>
      <c r="C27" s="251">
        <f t="shared" si="10"/>
        <v>1</v>
      </c>
      <c r="D27" s="251">
        <f t="shared" si="11"/>
        <v>1</v>
      </c>
      <c r="E27" s="251">
        <f t="shared" si="12"/>
        <v>2</v>
      </c>
      <c r="F27" s="252">
        <v>1</v>
      </c>
      <c r="G27" s="252">
        <v>1</v>
      </c>
      <c r="H27" s="251">
        <f t="shared" si="8"/>
        <v>0</v>
      </c>
      <c r="I27" s="252">
        <v>0</v>
      </c>
      <c r="J27" s="252">
        <v>0</v>
      </c>
      <c r="K27" s="715">
        <v>7</v>
      </c>
    </row>
    <row r="28" spans="1:11" ht="21" customHeight="1" thickTop="1" thickBot="1" x14ac:dyDescent="0.25">
      <c r="A28" s="876">
        <v>8</v>
      </c>
      <c r="B28" s="249">
        <f t="shared" si="9"/>
        <v>2</v>
      </c>
      <c r="C28" s="249">
        <f t="shared" si="10"/>
        <v>1</v>
      </c>
      <c r="D28" s="249">
        <f t="shared" si="11"/>
        <v>1</v>
      </c>
      <c r="E28" s="249">
        <f t="shared" si="12"/>
        <v>2</v>
      </c>
      <c r="F28" s="250">
        <v>1</v>
      </c>
      <c r="G28" s="250">
        <v>1</v>
      </c>
      <c r="H28" s="249">
        <f t="shared" si="8"/>
        <v>0</v>
      </c>
      <c r="I28" s="250">
        <v>0</v>
      </c>
      <c r="J28" s="250">
        <v>0</v>
      </c>
      <c r="K28" s="721">
        <v>8</v>
      </c>
    </row>
    <row r="29" spans="1:11" ht="21" customHeight="1" thickTop="1" thickBot="1" x14ac:dyDescent="0.25">
      <c r="A29" s="782">
        <v>9</v>
      </c>
      <c r="B29" s="251">
        <f t="shared" si="9"/>
        <v>1</v>
      </c>
      <c r="C29" s="251">
        <f t="shared" si="10"/>
        <v>1</v>
      </c>
      <c r="D29" s="251">
        <f t="shared" si="11"/>
        <v>0</v>
      </c>
      <c r="E29" s="251">
        <f t="shared" si="12"/>
        <v>1</v>
      </c>
      <c r="F29" s="252">
        <v>1</v>
      </c>
      <c r="G29" s="252">
        <v>0</v>
      </c>
      <c r="H29" s="251">
        <f t="shared" si="8"/>
        <v>0</v>
      </c>
      <c r="I29" s="252">
        <v>0</v>
      </c>
      <c r="J29" s="252">
        <v>0</v>
      </c>
      <c r="K29" s="715">
        <v>9</v>
      </c>
    </row>
    <row r="30" spans="1:11" ht="21" customHeight="1" thickTop="1" thickBot="1" x14ac:dyDescent="0.25">
      <c r="A30" s="876">
        <v>10</v>
      </c>
      <c r="B30" s="249">
        <f t="shared" si="9"/>
        <v>1</v>
      </c>
      <c r="C30" s="249">
        <f t="shared" si="10"/>
        <v>0</v>
      </c>
      <c r="D30" s="249">
        <f t="shared" si="11"/>
        <v>1</v>
      </c>
      <c r="E30" s="249">
        <f t="shared" si="12"/>
        <v>1</v>
      </c>
      <c r="F30" s="250">
        <v>0</v>
      </c>
      <c r="G30" s="250">
        <v>1</v>
      </c>
      <c r="H30" s="249">
        <f t="shared" si="8"/>
        <v>0</v>
      </c>
      <c r="I30" s="250">
        <v>0</v>
      </c>
      <c r="J30" s="250">
        <v>0</v>
      </c>
      <c r="K30" s="721">
        <v>10</v>
      </c>
    </row>
    <row r="31" spans="1:11" ht="21" customHeight="1" thickTop="1" thickBot="1" x14ac:dyDescent="0.25">
      <c r="A31" s="878" t="s">
        <v>1089</v>
      </c>
      <c r="B31" s="251">
        <f t="shared" si="9"/>
        <v>0</v>
      </c>
      <c r="C31" s="251">
        <f t="shared" si="10"/>
        <v>0</v>
      </c>
      <c r="D31" s="251">
        <f t="shared" si="11"/>
        <v>0</v>
      </c>
      <c r="E31" s="251">
        <f t="shared" si="12"/>
        <v>0</v>
      </c>
      <c r="F31" s="252">
        <v>0</v>
      </c>
      <c r="G31" s="252">
        <v>0</v>
      </c>
      <c r="H31" s="251">
        <f t="shared" si="8"/>
        <v>0</v>
      </c>
      <c r="I31" s="252">
        <v>0</v>
      </c>
      <c r="J31" s="252">
        <v>0</v>
      </c>
      <c r="K31" s="783" t="s">
        <v>1087</v>
      </c>
    </row>
    <row r="32" spans="1:11" ht="21" customHeight="1" thickTop="1" x14ac:dyDescent="0.2">
      <c r="A32" s="879" t="s">
        <v>74</v>
      </c>
      <c r="B32" s="267">
        <f t="shared" si="9"/>
        <v>0</v>
      </c>
      <c r="C32" s="267">
        <f t="shared" si="10"/>
        <v>0</v>
      </c>
      <c r="D32" s="267">
        <f t="shared" si="11"/>
        <v>0</v>
      </c>
      <c r="E32" s="267">
        <f t="shared" si="12"/>
        <v>0</v>
      </c>
      <c r="F32" s="727">
        <v>0</v>
      </c>
      <c r="G32" s="727">
        <v>0</v>
      </c>
      <c r="H32" s="267">
        <f t="shared" si="8"/>
        <v>0</v>
      </c>
      <c r="I32" s="727">
        <v>0</v>
      </c>
      <c r="J32" s="727">
        <v>0</v>
      </c>
      <c r="K32" s="874" t="s">
        <v>75</v>
      </c>
    </row>
    <row r="33" spans="1:11" ht="30" customHeight="1" x14ac:dyDescent="0.2">
      <c r="A33" s="880" t="s">
        <v>47</v>
      </c>
      <c r="B33" s="364">
        <f>SUM(B8:B32)</f>
        <v>172</v>
      </c>
      <c r="C33" s="364">
        <f t="shared" ref="C33:I33" si="13">SUM(C8:C32)</f>
        <v>89</v>
      </c>
      <c r="D33" s="364">
        <f t="shared" si="13"/>
        <v>83</v>
      </c>
      <c r="E33" s="364">
        <f t="shared" si="13"/>
        <v>117</v>
      </c>
      <c r="F33" s="728">
        <f t="shared" si="13"/>
        <v>59</v>
      </c>
      <c r="G33" s="728">
        <f t="shared" si="13"/>
        <v>58</v>
      </c>
      <c r="H33" s="364">
        <f t="shared" si="13"/>
        <v>55</v>
      </c>
      <c r="I33" s="728">
        <f t="shared" si="13"/>
        <v>30</v>
      </c>
      <c r="J33" s="728">
        <f>SUM(J8:J32)</f>
        <v>25</v>
      </c>
      <c r="K33" s="875" t="s">
        <v>48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O34"/>
  <sheetViews>
    <sheetView view="pageBreakPreview" zoomScaleNormal="100" zoomScaleSheetLayoutView="100" workbookViewId="0">
      <selection activeCell="C32" sqref="C32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300" t="s">
        <v>318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</row>
    <row r="2" spans="1:15" ht="15.75" x14ac:dyDescent="0.2">
      <c r="A2" s="1291" t="s">
        <v>319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</row>
    <row r="3" spans="1:15" ht="15.75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</row>
    <row r="4" spans="1:15" ht="15.75" x14ac:dyDescent="0.2">
      <c r="A4" s="1291" t="s">
        <v>354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  <c r="O4" s="1291"/>
    </row>
    <row r="5" spans="1:15" ht="16.5" x14ac:dyDescent="0.3">
      <c r="A5" s="328" t="s">
        <v>974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61"/>
      <c r="N5" s="362"/>
      <c r="O5" s="334" t="s">
        <v>646</v>
      </c>
    </row>
    <row r="6" spans="1:15" ht="43.5" customHeight="1" x14ac:dyDescent="0.2">
      <c r="A6" s="38" t="s">
        <v>310</v>
      </c>
      <c r="B6" s="716" t="s">
        <v>404</v>
      </c>
      <c r="C6" s="513" t="s">
        <v>896</v>
      </c>
      <c r="D6" s="513" t="s">
        <v>897</v>
      </c>
      <c r="E6" s="513" t="s">
        <v>898</v>
      </c>
      <c r="F6" s="513" t="s">
        <v>899</v>
      </c>
      <c r="G6" s="513" t="s">
        <v>900</v>
      </c>
      <c r="H6" s="513" t="s">
        <v>901</v>
      </c>
      <c r="I6" s="513" t="s">
        <v>902</v>
      </c>
      <c r="J6" s="513" t="s">
        <v>903</v>
      </c>
      <c r="K6" s="513" t="s">
        <v>904</v>
      </c>
      <c r="L6" s="513" t="s">
        <v>905</v>
      </c>
      <c r="M6" s="513" t="s">
        <v>906</v>
      </c>
      <c r="N6" s="513" t="s">
        <v>907</v>
      </c>
      <c r="O6" s="882" t="s">
        <v>311</v>
      </c>
    </row>
    <row r="7" spans="1:15" ht="19.5" customHeight="1" thickBot="1" x14ac:dyDescent="0.25">
      <c r="A7" s="723" t="s">
        <v>1026</v>
      </c>
      <c r="B7" s="1055"/>
      <c r="C7" s="1055"/>
      <c r="D7" s="1056"/>
      <c r="E7" s="1055"/>
      <c r="F7" s="1055"/>
      <c r="G7" s="1056"/>
      <c r="H7" s="1056"/>
      <c r="I7" s="1056"/>
      <c r="J7" s="1056"/>
      <c r="K7" s="1057"/>
      <c r="L7" s="1055"/>
      <c r="M7" s="1055"/>
      <c r="N7" s="1055"/>
      <c r="O7" s="1058" t="s">
        <v>1025</v>
      </c>
    </row>
    <row r="8" spans="1:15" ht="18" customHeight="1" thickTop="1" thickBot="1" x14ac:dyDescent="0.25">
      <c r="A8" s="1059" t="s">
        <v>1088</v>
      </c>
      <c r="B8" s="297">
        <f>SUM(C8:N8)</f>
        <v>0</v>
      </c>
      <c r="C8" s="718">
        <v>0</v>
      </c>
      <c r="D8" s="718">
        <v>0</v>
      </c>
      <c r="E8" s="718">
        <v>0</v>
      </c>
      <c r="F8" s="718">
        <v>0</v>
      </c>
      <c r="G8" s="718">
        <v>0</v>
      </c>
      <c r="H8" s="718">
        <v>0</v>
      </c>
      <c r="I8" s="718">
        <v>0</v>
      </c>
      <c r="J8" s="718">
        <v>0</v>
      </c>
      <c r="K8" s="718">
        <v>0</v>
      </c>
      <c r="L8" s="718">
        <v>0</v>
      </c>
      <c r="M8" s="718">
        <v>0</v>
      </c>
      <c r="N8" s="718">
        <v>0</v>
      </c>
      <c r="O8" s="1060" t="s">
        <v>312</v>
      </c>
    </row>
    <row r="9" spans="1:15" ht="16.5" thickTop="1" thickBot="1" x14ac:dyDescent="0.25">
      <c r="A9" s="1061">
        <v>1</v>
      </c>
      <c r="B9" s="251">
        <f>SUM(C9:N9)</f>
        <v>17</v>
      </c>
      <c r="C9" s="252">
        <v>2</v>
      </c>
      <c r="D9" s="252">
        <v>0</v>
      </c>
      <c r="E9" s="252">
        <v>2</v>
      </c>
      <c r="F9" s="252">
        <v>0</v>
      </c>
      <c r="G9" s="252">
        <v>3</v>
      </c>
      <c r="H9" s="252">
        <v>1</v>
      </c>
      <c r="I9" s="252">
        <v>3</v>
      </c>
      <c r="J9" s="252">
        <v>0</v>
      </c>
      <c r="K9" s="252">
        <v>1</v>
      </c>
      <c r="L9" s="252">
        <v>1</v>
      </c>
      <c r="M9" s="252">
        <v>1</v>
      </c>
      <c r="N9" s="252">
        <v>3</v>
      </c>
      <c r="O9" s="1062">
        <v>1</v>
      </c>
    </row>
    <row r="10" spans="1:15" ht="16.5" thickTop="1" thickBot="1" x14ac:dyDescent="0.25">
      <c r="A10" s="1063">
        <v>2</v>
      </c>
      <c r="B10" s="297">
        <f>SUM(C10:N10)</f>
        <v>4</v>
      </c>
      <c r="C10" s="718">
        <v>0</v>
      </c>
      <c r="D10" s="718">
        <v>0</v>
      </c>
      <c r="E10" s="718">
        <v>1</v>
      </c>
      <c r="F10" s="718">
        <v>0</v>
      </c>
      <c r="G10" s="718">
        <v>2</v>
      </c>
      <c r="H10" s="718">
        <v>1</v>
      </c>
      <c r="I10" s="718">
        <v>0</v>
      </c>
      <c r="J10" s="718">
        <v>0</v>
      </c>
      <c r="K10" s="718">
        <v>0</v>
      </c>
      <c r="L10" s="718">
        <v>0</v>
      </c>
      <c r="M10" s="718">
        <v>0</v>
      </c>
      <c r="N10" s="718">
        <v>0</v>
      </c>
      <c r="O10" s="1060">
        <v>2</v>
      </c>
    </row>
    <row r="11" spans="1:15" ht="16.5" thickTop="1" thickBot="1" x14ac:dyDescent="0.25">
      <c r="A11" s="1061">
        <v>3</v>
      </c>
      <c r="B11" s="251">
        <f t="shared" ref="B11:B32" si="0">SUM(C11:N11)</f>
        <v>2</v>
      </c>
      <c r="C11" s="252">
        <v>0</v>
      </c>
      <c r="D11" s="252">
        <v>0</v>
      </c>
      <c r="E11" s="252">
        <v>0</v>
      </c>
      <c r="F11" s="252">
        <v>0</v>
      </c>
      <c r="G11" s="252">
        <v>1</v>
      </c>
      <c r="H11" s="252">
        <v>0</v>
      </c>
      <c r="I11" s="252">
        <v>0</v>
      </c>
      <c r="J11" s="252">
        <v>0</v>
      </c>
      <c r="K11" s="252">
        <v>0</v>
      </c>
      <c r="L11" s="252">
        <v>0</v>
      </c>
      <c r="M11" s="252">
        <v>1</v>
      </c>
      <c r="N11" s="252">
        <v>0</v>
      </c>
      <c r="O11" s="1062">
        <v>3</v>
      </c>
    </row>
    <row r="12" spans="1:15" ht="16.5" thickTop="1" thickBot="1" x14ac:dyDescent="0.25">
      <c r="A12" s="1063">
        <v>4</v>
      </c>
      <c r="B12" s="297">
        <f t="shared" si="0"/>
        <v>1</v>
      </c>
      <c r="C12" s="718">
        <v>0</v>
      </c>
      <c r="D12" s="718">
        <v>0</v>
      </c>
      <c r="E12" s="718">
        <v>1</v>
      </c>
      <c r="F12" s="718">
        <v>0</v>
      </c>
      <c r="G12" s="718">
        <v>0</v>
      </c>
      <c r="H12" s="718">
        <v>0</v>
      </c>
      <c r="I12" s="718">
        <v>0</v>
      </c>
      <c r="J12" s="718">
        <v>0</v>
      </c>
      <c r="K12" s="718">
        <v>0</v>
      </c>
      <c r="L12" s="718">
        <v>0</v>
      </c>
      <c r="M12" s="718">
        <v>0</v>
      </c>
      <c r="N12" s="718">
        <v>0</v>
      </c>
      <c r="O12" s="1060">
        <v>4</v>
      </c>
    </row>
    <row r="13" spans="1:15" ht="16.5" thickTop="1" thickBot="1" x14ac:dyDescent="0.25">
      <c r="A13" s="1061">
        <v>5</v>
      </c>
      <c r="B13" s="251">
        <f t="shared" si="0"/>
        <v>0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1062">
        <v>5</v>
      </c>
    </row>
    <row r="14" spans="1:15" ht="16.5" thickTop="1" thickBot="1" x14ac:dyDescent="0.25">
      <c r="A14" s="1063">
        <v>6</v>
      </c>
      <c r="B14" s="297">
        <f t="shared" si="0"/>
        <v>1</v>
      </c>
      <c r="C14" s="718">
        <v>0</v>
      </c>
      <c r="D14" s="718">
        <v>0</v>
      </c>
      <c r="E14" s="718">
        <v>0</v>
      </c>
      <c r="F14" s="718">
        <v>0</v>
      </c>
      <c r="G14" s="718">
        <v>0</v>
      </c>
      <c r="H14" s="718">
        <v>0</v>
      </c>
      <c r="I14" s="718">
        <v>1</v>
      </c>
      <c r="J14" s="718">
        <v>0</v>
      </c>
      <c r="K14" s="718">
        <v>0</v>
      </c>
      <c r="L14" s="718">
        <v>0</v>
      </c>
      <c r="M14" s="718">
        <v>0</v>
      </c>
      <c r="N14" s="718">
        <v>0</v>
      </c>
      <c r="O14" s="1060">
        <v>6</v>
      </c>
    </row>
    <row r="15" spans="1:15" ht="16.5" thickTop="1" thickBot="1" x14ac:dyDescent="0.25">
      <c r="A15" s="1064" t="s">
        <v>1028</v>
      </c>
      <c r="B15" s="251">
        <f t="shared" si="0"/>
        <v>2</v>
      </c>
      <c r="C15" s="252">
        <v>0</v>
      </c>
      <c r="D15" s="252">
        <v>0</v>
      </c>
      <c r="E15" s="252">
        <v>0</v>
      </c>
      <c r="F15" s="252">
        <v>0</v>
      </c>
      <c r="G15" s="252">
        <v>0</v>
      </c>
      <c r="H15" s="252">
        <v>0</v>
      </c>
      <c r="I15" s="252">
        <v>0</v>
      </c>
      <c r="J15" s="252">
        <v>1</v>
      </c>
      <c r="K15" s="252">
        <v>0</v>
      </c>
      <c r="L15" s="252">
        <v>0</v>
      </c>
      <c r="M15" s="252">
        <v>1</v>
      </c>
      <c r="N15" s="252">
        <v>0</v>
      </c>
      <c r="O15" s="1065" t="s">
        <v>313</v>
      </c>
    </row>
    <row r="16" spans="1:15" ht="16.5" thickTop="1" thickBot="1" x14ac:dyDescent="0.25">
      <c r="A16" s="502" t="s">
        <v>1027</v>
      </c>
      <c r="B16" s="297">
        <f t="shared" si="0"/>
        <v>5</v>
      </c>
      <c r="C16" s="718">
        <v>1</v>
      </c>
      <c r="D16" s="718">
        <v>0</v>
      </c>
      <c r="E16" s="718">
        <v>0</v>
      </c>
      <c r="F16" s="718">
        <v>0</v>
      </c>
      <c r="G16" s="718">
        <v>0</v>
      </c>
      <c r="H16" s="718">
        <v>0</v>
      </c>
      <c r="I16" s="718">
        <v>0</v>
      </c>
      <c r="J16" s="718">
        <v>0</v>
      </c>
      <c r="K16" s="718">
        <v>0</v>
      </c>
      <c r="L16" s="718">
        <v>0</v>
      </c>
      <c r="M16" s="718">
        <v>1</v>
      </c>
      <c r="N16" s="718">
        <v>3</v>
      </c>
      <c r="O16" s="1066" t="s">
        <v>1027</v>
      </c>
    </row>
    <row r="17" spans="1:15" ht="16.5" thickTop="1" thickBot="1" x14ac:dyDescent="0.25">
      <c r="A17" s="1067" t="s">
        <v>314</v>
      </c>
      <c r="B17" s="251">
        <f t="shared" si="0"/>
        <v>1</v>
      </c>
      <c r="C17" s="252">
        <v>0</v>
      </c>
      <c r="D17" s="252">
        <v>0</v>
      </c>
      <c r="E17" s="252">
        <v>0</v>
      </c>
      <c r="F17" s="252">
        <v>0</v>
      </c>
      <c r="G17" s="252">
        <v>0</v>
      </c>
      <c r="H17" s="252">
        <v>0</v>
      </c>
      <c r="I17" s="252">
        <v>0</v>
      </c>
      <c r="J17" s="252">
        <v>0</v>
      </c>
      <c r="K17" s="252">
        <v>0</v>
      </c>
      <c r="L17" s="252">
        <v>1</v>
      </c>
      <c r="M17" s="252">
        <v>0</v>
      </c>
      <c r="N17" s="252">
        <v>0</v>
      </c>
      <c r="O17" s="1065" t="s">
        <v>314</v>
      </c>
    </row>
    <row r="18" spans="1:15" ht="16.5" thickTop="1" thickBot="1" x14ac:dyDescent="0.25">
      <c r="A18" s="502" t="s">
        <v>315</v>
      </c>
      <c r="B18" s="297">
        <f t="shared" si="0"/>
        <v>0</v>
      </c>
      <c r="C18" s="718">
        <v>0</v>
      </c>
      <c r="D18" s="718">
        <v>0</v>
      </c>
      <c r="E18" s="718">
        <v>0</v>
      </c>
      <c r="F18" s="718">
        <v>0</v>
      </c>
      <c r="G18" s="718">
        <v>0</v>
      </c>
      <c r="H18" s="718">
        <v>0</v>
      </c>
      <c r="I18" s="718">
        <v>0</v>
      </c>
      <c r="J18" s="718">
        <v>0</v>
      </c>
      <c r="K18" s="718">
        <v>0</v>
      </c>
      <c r="L18" s="718">
        <v>0</v>
      </c>
      <c r="M18" s="718">
        <v>0</v>
      </c>
      <c r="N18" s="718">
        <v>0</v>
      </c>
      <c r="O18" s="1066" t="s">
        <v>315</v>
      </c>
    </row>
    <row r="19" spans="1:15" ht="16.5" thickTop="1" thickBot="1" x14ac:dyDescent="0.25">
      <c r="A19" s="1068" t="s">
        <v>74</v>
      </c>
      <c r="B19" s="251">
        <f t="shared" si="0"/>
        <v>0</v>
      </c>
      <c r="C19" s="252">
        <v>0</v>
      </c>
      <c r="D19" s="252">
        <v>0</v>
      </c>
      <c r="E19" s="252">
        <v>0</v>
      </c>
      <c r="F19" s="252">
        <v>0</v>
      </c>
      <c r="G19" s="252">
        <v>0</v>
      </c>
      <c r="H19" s="252">
        <v>0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1062" t="s">
        <v>75</v>
      </c>
    </row>
    <row r="20" spans="1:15" ht="18" customHeight="1" thickTop="1" thickBot="1" x14ac:dyDescent="0.25">
      <c r="A20" s="1069" t="s">
        <v>316</v>
      </c>
      <c r="B20" s="730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1070" t="s">
        <v>317</v>
      </c>
    </row>
    <row r="21" spans="1:15" ht="16.5" thickTop="1" thickBot="1" x14ac:dyDescent="0.25">
      <c r="A21" s="1061">
        <v>1</v>
      </c>
      <c r="B21" s="251">
        <f>SUM(C21:N21)</f>
        <v>8</v>
      </c>
      <c r="C21" s="252">
        <v>0</v>
      </c>
      <c r="D21" s="252">
        <v>2</v>
      </c>
      <c r="E21" s="252">
        <v>0</v>
      </c>
      <c r="F21" s="252">
        <v>0</v>
      </c>
      <c r="G21" s="252">
        <v>1</v>
      </c>
      <c r="H21" s="252">
        <v>0</v>
      </c>
      <c r="I21" s="252">
        <v>2</v>
      </c>
      <c r="J21" s="252">
        <v>0</v>
      </c>
      <c r="K21" s="252">
        <v>1</v>
      </c>
      <c r="L21" s="252">
        <v>0</v>
      </c>
      <c r="M21" s="252">
        <v>2</v>
      </c>
      <c r="N21" s="252">
        <v>0</v>
      </c>
      <c r="O21" s="1062">
        <v>1</v>
      </c>
    </row>
    <row r="22" spans="1:15" ht="16.5" thickTop="1" thickBot="1" x14ac:dyDescent="0.25">
      <c r="A22" s="1063">
        <v>2</v>
      </c>
      <c r="B22" s="297">
        <f t="shared" si="0"/>
        <v>7</v>
      </c>
      <c r="C22" s="718">
        <v>0</v>
      </c>
      <c r="D22" s="718">
        <v>1</v>
      </c>
      <c r="E22" s="718">
        <v>2</v>
      </c>
      <c r="F22" s="718">
        <v>0</v>
      </c>
      <c r="G22" s="718">
        <v>1</v>
      </c>
      <c r="H22" s="718">
        <v>0</v>
      </c>
      <c r="I22" s="718">
        <v>0</v>
      </c>
      <c r="J22" s="718">
        <v>0</v>
      </c>
      <c r="K22" s="718">
        <v>0</v>
      </c>
      <c r="L22" s="718">
        <v>0</v>
      </c>
      <c r="M22" s="718">
        <v>2</v>
      </c>
      <c r="N22" s="718">
        <v>1</v>
      </c>
      <c r="O22" s="1060">
        <v>2</v>
      </c>
    </row>
    <row r="23" spans="1:15" ht="16.5" thickTop="1" thickBot="1" x14ac:dyDescent="0.25">
      <c r="A23" s="1061">
        <v>3</v>
      </c>
      <c r="B23" s="251">
        <f t="shared" si="0"/>
        <v>2</v>
      </c>
      <c r="C23" s="252">
        <v>0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  <c r="I23" s="252">
        <v>1</v>
      </c>
      <c r="J23" s="252">
        <v>1</v>
      </c>
      <c r="K23" s="252">
        <v>0</v>
      </c>
      <c r="L23" s="252">
        <v>0</v>
      </c>
      <c r="M23" s="252">
        <v>0</v>
      </c>
      <c r="N23" s="252">
        <v>0</v>
      </c>
      <c r="O23" s="1062">
        <v>3</v>
      </c>
    </row>
    <row r="24" spans="1:15" ht="16.5" thickTop="1" thickBot="1" x14ac:dyDescent="0.25">
      <c r="A24" s="1063">
        <v>4</v>
      </c>
      <c r="B24" s="297">
        <f t="shared" si="0"/>
        <v>1</v>
      </c>
      <c r="C24" s="718">
        <v>0</v>
      </c>
      <c r="D24" s="718">
        <v>0</v>
      </c>
      <c r="E24" s="718">
        <v>1</v>
      </c>
      <c r="F24" s="718">
        <v>0</v>
      </c>
      <c r="G24" s="718">
        <v>0</v>
      </c>
      <c r="H24" s="718">
        <v>0</v>
      </c>
      <c r="I24" s="718">
        <v>0</v>
      </c>
      <c r="J24" s="718">
        <v>0</v>
      </c>
      <c r="K24" s="718">
        <v>0</v>
      </c>
      <c r="L24" s="718">
        <v>0</v>
      </c>
      <c r="M24" s="718">
        <v>0</v>
      </c>
      <c r="N24" s="718">
        <v>0</v>
      </c>
      <c r="O24" s="1060">
        <v>4</v>
      </c>
    </row>
    <row r="25" spans="1:15" ht="16.5" thickTop="1" thickBot="1" x14ac:dyDescent="0.25">
      <c r="A25" s="1061">
        <v>5</v>
      </c>
      <c r="B25" s="251">
        <f t="shared" si="0"/>
        <v>2</v>
      </c>
      <c r="C25" s="252">
        <v>0</v>
      </c>
      <c r="D25" s="252">
        <v>0</v>
      </c>
      <c r="E25" s="252">
        <v>0</v>
      </c>
      <c r="F25" s="252">
        <v>1</v>
      </c>
      <c r="G25" s="252">
        <v>0</v>
      </c>
      <c r="H25" s="252">
        <v>0</v>
      </c>
      <c r="I25" s="252">
        <v>1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1062">
        <v>5</v>
      </c>
    </row>
    <row r="26" spans="1:15" ht="16.5" thickTop="1" thickBot="1" x14ac:dyDescent="0.25">
      <c r="A26" s="1063">
        <v>6</v>
      </c>
      <c r="B26" s="297">
        <f t="shared" si="0"/>
        <v>2</v>
      </c>
      <c r="C26" s="718">
        <v>0</v>
      </c>
      <c r="D26" s="718">
        <v>0</v>
      </c>
      <c r="E26" s="718">
        <v>0</v>
      </c>
      <c r="F26" s="718">
        <v>1</v>
      </c>
      <c r="G26" s="718">
        <v>1</v>
      </c>
      <c r="H26" s="718">
        <v>0</v>
      </c>
      <c r="I26" s="718">
        <v>0</v>
      </c>
      <c r="J26" s="718">
        <v>0</v>
      </c>
      <c r="K26" s="718">
        <v>0</v>
      </c>
      <c r="L26" s="718">
        <v>0</v>
      </c>
      <c r="M26" s="718">
        <v>0</v>
      </c>
      <c r="N26" s="718">
        <v>0</v>
      </c>
      <c r="O26" s="1060">
        <v>6</v>
      </c>
    </row>
    <row r="27" spans="1:15" ht="16.5" thickTop="1" thickBot="1" x14ac:dyDescent="0.25">
      <c r="A27" s="1061">
        <v>7</v>
      </c>
      <c r="B27" s="251">
        <f t="shared" si="0"/>
        <v>0</v>
      </c>
      <c r="C27" s="252">
        <v>0</v>
      </c>
      <c r="D27" s="252">
        <v>0</v>
      </c>
      <c r="E27" s="252">
        <v>0</v>
      </c>
      <c r="F27" s="252">
        <v>0</v>
      </c>
      <c r="G27" s="252">
        <v>0</v>
      </c>
      <c r="H27" s="252">
        <v>0</v>
      </c>
      <c r="I27" s="252">
        <v>0</v>
      </c>
      <c r="J27" s="252">
        <v>0</v>
      </c>
      <c r="K27" s="252">
        <v>0</v>
      </c>
      <c r="L27" s="252">
        <v>0</v>
      </c>
      <c r="M27" s="252">
        <v>0</v>
      </c>
      <c r="N27" s="252">
        <v>0</v>
      </c>
      <c r="O27" s="1062">
        <v>7</v>
      </c>
    </row>
    <row r="28" spans="1:15" ht="16.5" thickTop="1" thickBot="1" x14ac:dyDescent="0.25">
      <c r="A28" s="1063">
        <v>8</v>
      </c>
      <c r="B28" s="297">
        <f t="shared" si="0"/>
        <v>0</v>
      </c>
      <c r="C28" s="718">
        <v>0</v>
      </c>
      <c r="D28" s="718">
        <v>0</v>
      </c>
      <c r="E28" s="718">
        <v>0</v>
      </c>
      <c r="F28" s="718">
        <v>0</v>
      </c>
      <c r="G28" s="718">
        <v>0</v>
      </c>
      <c r="H28" s="718">
        <v>0</v>
      </c>
      <c r="I28" s="718">
        <v>0</v>
      </c>
      <c r="J28" s="718">
        <v>0</v>
      </c>
      <c r="K28" s="718">
        <v>0</v>
      </c>
      <c r="L28" s="718">
        <v>0</v>
      </c>
      <c r="M28" s="718">
        <v>0</v>
      </c>
      <c r="N28" s="718">
        <v>0</v>
      </c>
      <c r="O28" s="1060">
        <v>8</v>
      </c>
    </row>
    <row r="29" spans="1:15" ht="16.5" thickTop="1" thickBot="1" x14ac:dyDescent="0.25">
      <c r="A29" s="1061">
        <v>9</v>
      </c>
      <c r="B29" s="251">
        <f t="shared" si="0"/>
        <v>0</v>
      </c>
      <c r="C29" s="252">
        <v>0</v>
      </c>
      <c r="D29" s="252">
        <v>0</v>
      </c>
      <c r="E29" s="252">
        <v>0</v>
      </c>
      <c r="F29" s="252">
        <v>0</v>
      </c>
      <c r="G29" s="252">
        <v>0</v>
      </c>
      <c r="H29" s="252">
        <v>0</v>
      </c>
      <c r="I29" s="252">
        <v>0</v>
      </c>
      <c r="J29" s="252">
        <v>0</v>
      </c>
      <c r="K29" s="252">
        <v>0</v>
      </c>
      <c r="L29" s="252">
        <v>0</v>
      </c>
      <c r="M29" s="252">
        <v>0</v>
      </c>
      <c r="N29" s="252">
        <v>0</v>
      </c>
      <c r="O29" s="1062">
        <v>9</v>
      </c>
    </row>
    <row r="30" spans="1:15" ht="16.5" thickTop="1" thickBot="1" x14ac:dyDescent="0.25">
      <c r="A30" s="1063">
        <v>10</v>
      </c>
      <c r="B30" s="297">
        <f t="shared" si="0"/>
        <v>0</v>
      </c>
      <c r="C30" s="718">
        <v>0</v>
      </c>
      <c r="D30" s="718">
        <v>0</v>
      </c>
      <c r="E30" s="718">
        <v>0</v>
      </c>
      <c r="F30" s="718">
        <v>0</v>
      </c>
      <c r="G30" s="718">
        <v>0</v>
      </c>
      <c r="H30" s="718">
        <v>0</v>
      </c>
      <c r="I30" s="718">
        <v>0</v>
      </c>
      <c r="J30" s="718">
        <v>0</v>
      </c>
      <c r="K30" s="718">
        <v>0</v>
      </c>
      <c r="L30" s="718">
        <v>0</v>
      </c>
      <c r="M30" s="718">
        <v>0</v>
      </c>
      <c r="N30" s="718">
        <v>0</v>
      </c>
      <c r="O30" s="1060">
        <v>10</v>
      </c>
    </row>
    <row r="31" spans="1:15" ht="16.5" thickTop="1" thickBot="1" x14ac:dyDescent="0.25">
      <c r="A31" s="1068" t="s">
        <v>1089</v>
      </c>
      <c r="B31" s="251">
        <f t="shared" si="0"/>
        <v>0</v>
      </c>
      <c r="C31" s="252">
        <v>0</v>
      </c>
      <c r="D31" s="252">
        <v>0</v>
      </c>
      <c r="E31" s="252">
        <v>0</v>
      </c>
      <c r="F31" s="252">
        <v>0</v>
      </c>
      <c r="G31" s="252">
        <v>0</v>
      </c>
      <c r="H31" s="252">
        <v>0</v>
      </c>
      <c r="I31" s="252">
        <v>0</v>
      </c>
      <c r="J31" s="252">
        <v>0</v>
      </c>
      <c r="K31" s="252">
        <v>0</v>
      </c>
      <c r="L31" s="252">
        <v>0</v>
      </c>
      <c r="M31" s="252">
        <v>0</v>
      </c>
      <c r="N31" s="252">
        <v>0</v>
      </c>
      <c r="O31" s="1062" t="s">
        <v>1087</v>
      </c>
    </row>
    <row r="32" spans="1:15" ht="15.75" thickTop="1" x14ac:dyDescent="0.2">
      <c r="A32" s="1071" t="s">
        <v>74</v>
      </c>
      <c r="B32" s="467">
        <f t="shared" si="0"/>
        <v>0</v>
      </c>
      <c r="C32" s="1072">
        <v>0</v>
      </c>
      <c r="D32" s="1072">
        <v>0</v>
      </c>
      <c r="E32" s="1072">
        <v>0</v>
      </c>
      <c r="F32" s="1072">
        <v>0</v>
      </c>
      <c r="G32" s="1072">
        <v>0</v>
      </c>
      <c r="H32" s="1072">
        <v>0</v>
      </c>
      <c r="I32" s="1072">
        <v>0</v>
      </c>
      <c r="J32" s="1072">
        <v>0</v>
      </c>
      <c r="K32" s="1072">
        <v>0</v>
      </c>
      <c r="L32" s="1072">
        <v>0</v>
      </c>
      <c r="M32" s="1072">
        <v>0</v>
      </c>
      <c r="N32" s="1072">
        <v>0</v>
      </c>
      <c r="O32" s="1073" t="s">
        <v>75</v>
      </c>
    </row>
    <row r="33" spans="1:15" ht="24" customHeight="1" x14ac:dyDescent="0.2">
      <c r="A33" s="821" t="s">
        <v>47</v>
      </c>
      <c r="B33" s="269">
        <f>SUM(B8:B32)</f>
        <v>55</v>
      </c>
      <c r="C33" s="269">
        <f t="shared" ref="C33:L33" si="1">SUM(C8:C32)</f>
        <v>3</v>
      </c>
      <c r="D33" s="269">
        <f t="shared" si="1"/>
        <v>3</v>
      </c>
      <c r="E33" s="269">
        <f t="shared" si="1"/>
        <v>7</v>
      </c>
      <c r="F33" s="269">
        <f t="shared" si="1"/>
        <v>2</v>
      </c>
      <c r="G33" s="269">
        <f t="shared" si="1"/>
        <v>9</v>
      </c>
      <c r="H33" s="269">
        <f t="shared" si="1"/>
        <v>2</v>
      </c>
      <c r="I33" s="269">
        <f t="shared" si="1"/>
        <v>8</v>
      </c>
      <c r="J33" s="269">
        <f t="shared" si="1"/>
        <v>2</v>
      </c>
      <c r="K33" s="269">
        <f t="shared" si="1"/>
        <v>2</v>
      </c>
      <c r="L33" s="269">
        <f t="shared" si="1"/>
        <v>2</v>
      </c>
      <c r="M33" s="269">
        <f>SUM(M8:M32)</f>
        <v>8</v>
      </c>
      <c r="N33" s="269">
        <f>SUM(N8:N32)</f>
        <v>7</v>
      </c>
      <c r="O33" s="857" t="s">
        <v>48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O34"/>
  <sheetViews>
    <sheetView view="pageBreakPreview" zoomScaleNormal="100" zoomScaleSheetLayoutView="100" workbookViewId="0">
      <selection activeCell="L28" sqref="L28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300" t="s">
        <v>318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</row>
    <row r="2" spans="1:15" ht="15.75" x14ac:dyDescent="0.2">
      <c r="A2" s="1291" t="s">
        <v>319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</row>
    <row r="3" spans="1:15" ht="15.75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</row>
    <row r="4" spans="1:15" ht="15.75" x14ac:dyDescent="0.2">
      <c r="A4" s="1291" t="s">
        <v>355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  <c r="O4" s="1291"/>
    </row>
    <row r="5" spans="1:15" ht="16.5" x14ac:dyDescent="0.3">
      <c r="A5" s="328" t="s">
        <v>975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61"/>
      <c r="N5" s="362"/>
      <c r="O5" s="334" t="s">
        <v>647</v>
      </c>
    </row>
    <row r="6" spans="1:15" ht="43.5" customHeight="1" x14ac:dyDescent="0.2">
      <c r="A6" s="38" t="s">
        <v>310</v>
      </c>
      <c r="B6" s="716" t="s">
        <v>404</v>
      </c>
      <c r="C6" s="513" t="s">
        <v>896</v>
      </c>
      <c r="D6" s="513" t="s">
        <v>897</v>
      </c>
      <c r="E6" s="513" t="s">
        <v>898</v>
      </c>
      <c r="F6" s="513" t="s">
        <v>899</v>
      </c>
      <c r="G6" s="513" t="s">
        <v>900</v>
      </c>
      <c r="H6" s="513" t="s">
        <v>901</v>
      </c>
      <c r="I6" s="513" t="s">
        <v>902</v>
      </c>
      <c r="J6" s="513" t="s">
        <v>903</v>
      </c>
      <c r="K6" s="513" t="s">
        <v>904</v>
      </c>
      <c r="L6" s="513" t="s">
        <v>905</v>
      </c>
      <c r="M6" s="513" t="s">
        <v>906</v>
      </c>
      <c r="N6" s="513" t="s">
        <v>907</v>
      </c>
      <c r="O6" s="882" t="s">
        <v>311</v>
      </c>
    </row>
    <row r="7" spans="1:15" ht="18" customHeight="1" thickBot="1" x14ac:dyDescent="0.25">
      <c r="A7" s="723" t="s">
        <v>1026</v>
      </c>
      <c r="B7" s="1055"/>
      <c r="C7" s="1055"/>
      <c r="D7" s="1056"/>
      <c r="E7" s="1055"/>
      <c r="F7" s="1055"/>
      <c r="G7" s="1056"/>
      <c r="H7" s="1056"/>
      <c r="I7" s="1056"/>
      <c r="J7" s="1056"/>
      <c r="K7" s="1057"/>
      <c r="L7" s="1055"/>
      <c r="M7" s="1055"/>
      <c r="N7" s="1055"/>
      <c r="O7" s="1058" t="s">
        <v>1025</v>
      </c>
    </row>
    <row r="8" spans="1:15" ht="18" customHeight="1" thickTop="1" thickBot="1" x14ac:dyDescent="0.25">
      <c r="A8" s="1059" t="s">
        <v>1088</v>
      </c>
      <c r="B8" s="297">
        <f>SUM(C8:N8)</f>
        <v>0</v>
      </c>
      <c r="C8" s="718">
        <v>0</v>
      </c>
      <c r="D8" s="718">
        <v>0</v>
      </c>
      <c r="E8" s="718">
        <v>0</v>
      </c>
      <c r="F8" s="718">
        <v>0</v>
      </c>
      <c r="G8" s="718">
        <v>0</v>
      </c>
      <c r="H8" s="718">
        <v>0</v>
      </c>
      <c r="I8" s="718">
        <v>0</v>
      </c>
      <c r="J8" s="718">
        <v>0</v>
      </c>
      <c r="K8" s="718">
        <v>0</v>
      </c>
      <c r="L8" s="718">
        <v>0</v>
      </c>
      <c r="M8" s="718">
        <v>0</v>
      </c>
      <c r="N8" s="718">
        <v>0</v>
      </c>
      <c r="O8" s="1060" t="s">
        <v>312</v>
      </c>
    </row>
    <row r="9" spans="1:15" ht="16.5" thickTop="1" thickBot="1" x14ac:dyDescent="0.25">
      <c r="A9" s="1061">
        <v>1</v>
      </c>
      <c r="B9" s="251">
        <f>SUM(C9:N9)</f>
        <v>41</v>
      </c>
      <c r="C9" s="252">
        <v>3</v>
      </c>
      <c r="D9" s="252">
        <v>4</v>
      </c>
      <c r="E9" s="252">
        <v>4</v>
      </c>
      <c r="F9" s="252">
        <v>5</v>
      </c>
      <c r="G9" s="252">
        <v>3</v>
      </c>
      <c r="H9" s="252">
        <v>1</v>
      </c>
      <c r="I9" s="252">
        <v>5</v>
      </c>
      <c r="J9" s="252">
        <v>4</v>
      </c>
      <c r="K9" s="252">
        <v>5</v>
      </c>
      <c r="L9" s="252">
        <v>6</v>
      </c>
      <c r="M9" s="252">
        <v>1</v>
      </c>
      <c r="N9" s="252">
        <v>0</v>
      </c>
      <c r="O9" s="1062">
        <v>1</v>
      </c>
    </row>
    <row r="10" spans="1:15" ht="16.5" thickTop="1" thickBot="1" x14ac:dyDescent="0.25">
      <c r="A10" s="1063">
        <v>2</v>
      </c>
      <c r="B10" s="297">
        <f>SUM(C10:N10)</f>
        <v>5</v>
      </c>
      <c r="C10" s="718">
        <v>1</v>
      </c>
      <c r="D10" s="718">
        <v>1</v>
      </c>
      <c r="E10" s="718">
        <v>0</v>
      </c>
      <c r="F10" s="718">
        <v>2</v>
      </c>
      <c r="G10" s="718">
        <v>0</v>
      </c>
      <c r="H10" s="718">
        <v>0</v>
      </c>
      <c r="I10" s="718">
        <v>0</v>
      </c>
      <c r="J10" s="718">
        <v>1</v>
      </c>
      <c r="K10" s="718">
        <v>0</v>
      </c>
      <c r="L10" s="718">
        <v>0</v>
      </c>
      <c r="M10" s="718">
        <v>0</v>
      </c>
      <c r="N10" s="718">
        <v>0</v>
      </c>
      <c r="O10" s="1060">
        <v>2</v>
      </c>
    </row>
    <row r="11" spans="1:15" ht="16.5" thickTop="1" thickBot="1" x14ac:dyDescent="0.25">
      <c r="A11" s="1061">
        <v>3</v>
      </c>
      <c r="B11" s="251">
        <f t="shared" ref="B11:B32" si="0">SUM(C11:N11)</f>
        <v>1</v>
      </c>
      <c r="C11" s="252">
        <v>1</v>
      </c>
      <c r="D11" s="252">
        <v>0</v>
      </c>
      <c r="E11" s="252">
        <v>0</v>
      </c>
      <c r="F11" s="252">
        <v>0</v>
      </c>
      <c r="G11" s="252">
        <v>0</v>
      </c>
      <c r="H11" s="252">
        <v>0</v>
      </c>
      <c r="I11" s="252">
        <v>0</v>
      </c>
      <c r="J11" s="252">
        <v>0</v>
      </c>
      <c r="K11" s="252">
        <v>0</v>
      </c>
      <c r="L11" s="252">
        <v>0</v>
      </c>
      <c r="M11" s="252">
        <v>0</v>
      </c>
      <c r="N11" s="252">
        <v>0</v>
      </c>
      <c r="O11" s="1062">
        <v>3</v>
      </c>
    </row>
    <row r="12" spans="1:15" ht="16.5" thickTop="1" thickBot="1" x14ac:dyDescent="0.25">
      <c r="A12" s="1063">
        <v>4</v>
      </c>
      <c r="B12" s="297">
        <f t="shared" si="0"/>
        <v>2</v>
      </c>
      <c r="C12" s="718">
        <v>0</v>
      </c>
      <c r="D12" s="718">
        <v>0</v>
      </c>
      <c r="E12" s="718">
        <v>0</v>
      </c>
      <c r="F12" s="718">
        <v>0</v>
      </c>
      <c r="G12" s="718">
        <v>0</v>
      </c>
      <c r="H12" s="718">
        <v>0</v>
      </c>
      <c r="I12" s="718">
        <v>0</v>
      </c>
      <c r="J12" s="718">
        <v>1</v>
      </c>
      <c r="K12" s="718">
        <v>1</v>
      </c>
      <c r="L12" s="718">
        <v>0</v>
      </c>
      <c r="M12" s="718">
        <v>0</v>
      </c>
      <c r="N12" s="718">
        <v>0</v>
      </c>
      <c r="O12" s="1060">
        <v>4</v>
      </c>
    </row>
    <row r="13" spans="1:15" ht="16.5" thickTop="1" thickBot="1" x14ac:dyDescent="0.25">
      <c r="A13" s="1061">
        <v>5</v>
      </c>
      <c r="B13" s="251">
        <f t="shared" si="0"/>
        <v>4</v>
      </c>
      <c r="C13" s="252">
        <v>0</v>
      </c>
      <c r="D13" s="252">
        <v>0</v>
      </c>
      <c r="E13" s="252">
        <v>1</v>
      </c>
      <c r="F13" s="252">
        <v>0</v>
      </c>
      <c r="G13" s="252">
        <v>1</v>
      </c>
      <c r="H13" s="252">
        <v>0</v>
      </c>
      <c r="I13" s="252">
        <v>1</v>
      </c>
      <c r="J13" s="252">
        <v>0</v>
      </c>
      <c r="K13" s="252">
        <v>0</v>
      </c>
      <c r="L13" s="252">
        <v>1</v>
      </c>
      <c r="M13" s="252">
        <v>0</v>
      </c>
      <c r="N13" s="252">
        <v>0</v>
      </c>
      <c r="O13" s="1062">
        <v>5</v>
      </c>
    </row>
    <row r="14" spans="1:15" ht="16.5" thickTop="1" thickBot="1" x14ac:dyDescent="0.25">
      <c r="A14" s="1063">
        <v>6</v>
      </c>
      <c r="B14" s="297">
        <f t="shared" si="0"/>
        <v>1</v>
      </c>
      <c r="C14" s="718">
        <v>0</v>
      </c>
      <c r="D14" s="718">
        <v>0</v>
      </c>
      <c r="E14" s="718">
        <v>0</v>
      </c>
      <c r="F14" s="718">
        <v>0</v>
      </c>
      <c r="G14" s="718">
        <v>0</v>
      </c>
      <c r="H14" s="718">
        <v>1</v>
      </c>
      <c r="I14" s="718">
        <v>0</v>
      </c>
      <c r="J14" s="718">
        <v>0</v>
      </c>
      <c r="K14" s="718">
        <v>0</v>
      </c>
      <c r="L14" s="718">
        <v>0</v>
      </c>
      <c r="M14" s="718">
        <v>0</v>
      </c>
      <c r="N14" s="718">
        <v>0</v>
      </c>
      <c r="O14" s="1060">
        <v>6</v>
      </c>
    </row>
    <row r="15" spans="1:15" ht="16.5" thickTop="1" thickBot="1" x14ac:dyDescent="0.25">
      <c r="A15" s="1064" t="s">
        <v>1028</v>
      </c>
      <c r="B15" s="251">
        <f t="shared" si="0"/>
        <v>11</v>
      </c>
      <c r="C15" s="252">
        <v>0</v>
      </c>
      <c r="D15" s="252">
        <v>2</v>
      </c>
      <c r="E15" s="252">
        <v>0</v>
      </c>
      <c r="F15" s="252">
        <v>2</v>
      </c>
      <c r="G15" s="252">
        <v>3</v>
      </c>
      <c r="H15" s="252">
        <v>1</v>
      </c>
      <c r="I15" s="252">
        <v>0</v>
      </c>
      <c r="J15" s="252">
        <v>1</v>
      </c>
      <c r="K15" s="252">
        <v>0</v>
      </c>
      <c r="L15" s="252">
        <v>0</v>
      </c>
      <c r="M15" s="252">
        <v>1</v>
      </c>
      <c r="N15" s="252">
        <v>1</v>
      </c>
      <c r="O15" s="1065" t="s">
        <v>313</v>
      </c>
    </row>
    <row r="16" spans="1:15" ht="16.5" thickTop="1" thickBot="1" x14ac:dyDescent="0.25">
      <c r="A16" s="502" t="s">
        <v>1027</v>
      </c>
      <c r="B16" s="297">
        <f t="shared" si="0"/>
        <v>6</v>
      </c>
      <c r="C16" s="718">
        <v>0</v>
      </c>
      <c r="D16" s="718">
        <v>0</v>
      </c>
      <c r="E16" s="718">
        <v>0</v>
      </c>
      <c r="F16" s="718">
        <v>1</v>
      </c>
      <c r="G16" s="718">
        <v>0</v>
      </c>
      <c r="H16" s="718">
        <v>1</v>
      </c>
      <c r="I16" s="718">
        <v>2</v>
      </c>
      <c r="J16" s="718">
        <v>1</v>
      </c>
      <c r="K16" s="718">
        <v>0</v>
      </c>
      <c r="L16" s="718">
        <v>0</v>
      </c>
      <c r="M16" s="718">
        <v>1</v>
      </c>
      <c r="N16" s="718">
        <v>0</v>
      </c>
      <c r="O16" s="1066" t="s">
        <v>1027</v>
      </c>
    </row>
    <row r="17" spans="1:15" ht="16.5" thickTop="1" thickBot="1" x14ac:dyDescent="0.25">
      <c r="A17" s="1067" t="s">
        <v>314</v>
      </c>
      <c r="B17" s="251">
        <f t="shared" si="0"/>
        <v>3</v>
      </c>
      <c r="C17" s="252">
        <v>0</v>
      </c>
      <c r="D17" s="252">
        <v>0</v>
      </c>
      <c r="E17" s="252">
        <v>0</v>
      </c>
      <c r="F17" s="252">
        <v>1</v>
      </c>
      <c r="G17" s="252">
        <v>0</v>
      </c>
      <c r="H17" s="252">
        <v>0</v>
      </c>
      <c r="I17" s="252">
        <v>0</v>
      </c>
      <c r="J17" s="252">
        <v>2</v>
      </c>
      <c r="K17" s="252">
        <v>0</v>
      </c>
      <c r="L17" s="252">
        <v>0</v>
      </c>
      <c r="M17" s="252">
        <v>0</v>
      </c>
      <c r="N17" s="252">
        <v>0</v>
      </c>
      <c r="O17" s="1065" t="s">
        <v>314</v>
      </c>
    </row>
    <row r="18" spans="1:15" ht="16.5" thickTop="1" thickBot="1" x14ac:dyDescent="0.25">
      <c r="A18" s="502" t="s">
        <v>315</v>
      </c>
      <c r="B18" s="297">
        <f t="shared" si="0"/>
        <v>0</v>
      </c>
      <c r="C18" s="718">
        <v>0</v>
      </c>
      <c r="D18" s="718">
        <v>0</v>
      </c>
      <c r="E18" s="718">
        <v>0</v>
      </c>
      <c r="F18" s="718">
        <v>0</v>
      </c>
      <c r="G18" s="718">
        <v>0</v>
      </c>
      <c r="H18" s="718">
        <v>0</v>
      </c>
      <c r="I18" s="718">
        <v>0</v>
      </c>
      <c r="J18" s="718">
        <v>0</v>
      </c>
      <c r="K18" s="718">
        <v>0</v>
      </c>
      <c r="L18" s="718">
        <v>0</v>
      </c>
      <c r="M18" s="718">
        <v>0</v>
      </c>
      <c r="N18" s="718">
        <v>0</v>
      </c>
      <c r="O18" s="1066" t="s">
        <v>315</v>
      </c>
    </row>
    <row r="19" spans="1:15" ht="16.5" thickTop="1" thickBot="1" x14ac:dyDescent="0.25">
      <c r="A19" s="1068" t="s">
        <v>74</v>
      </c>
      <c r="B19" s="251">
        <f t="shared" si="0"/>
        <v>0</v>
      </c>
      <c r="C19" s="252">
        <v>0</v>
      </c>
      <c r="D19" s="252">
        <v>0</v>
      </c>
      <c r="E19" s="252">
        <v>0</v>
      </c>
      <c r="F19" s="252">
        <v>0</v>
      </c>
      <c r="G19" s="252">
        <v>0</v>
      </c>
      <c r="H19" s="252">
        <v>0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1062" t="s">
        <v>75</v>
      </c>
    </row>
    <row r="20" spans="1:15" ht="18" customHeight="1" thickTop="1" thickBot="1" x14ac:dyDescent="0.25">
      <c r="A20" s="1069" t="s">
        <v>316</v>
      </c>
      <c r="B20" s="730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1070" t="s">
        <v>317</v>
      </c>
    </row>
    <row r="21" spans="1:15" ht="16.5" thickTop="1" thickBot="1" x14ac:dyDescent="0.25">
      <c r="A21" s="1061">
        <v>1</v>
      </c>
      <c r="B21" s="251">
        <f>SUM(C21:N21)</f>
        <v>12</v>
      </c>
      <c r="C21" s="252">
        <v>0</v>
      </c>
      <c r="D21" s="252">
        <v>2</v>
      </c>
      <c r="E21" s="252">
        <v>1</v>
      </c>
      <c r="F21" s="252">
        <v>1</v>
      </c>
      <c r="G21" s="252">
        <v>0</v>
      </c>
      <c r="H21" s="252">
        <v>1</v>
      </c>
      <c r="I21" s="252">
        <v>0</v>
      </c>
      <c r="J21" s="252">
        <v>2</v>
      </c>
      <c r="K21" s="252">
        <v>0</v>
      </c>
      <c r="L21" s="252">
        <v>1</v>
      </c>
      <c r="M21" s="252">
        <v>1</v>
      </c>
      <c r="N21" s="252">
        <v>3</v>
      </c>
      <c r="O21" s="1062">
        <v>1</v>
      </c>
    </row>
    <row r="22" spans="1:15" ht="16.5" thickTop="1" thickBot="1" x14ac:dyDescent="0.25">
      <c r="A22" s="1063">
        <v>2</v>
      </c>
      <c r="B22" s="297">
        <f t="shared" si="0"/>
        <v>8</v>
      </c>
      <c r="C22" s="718">
        <v>0</v>
      </c>
      <c r="D22" s="718">
        <v>1</v>
      </c>
      <c r="E22" s="718">
        <v>0</v>
      </c>
      <c r="F22" s="718">
        <v>0</v>
      </c>
      <c r="G22" s="718">
        <v>1</v>
      </c>
      <c r="H22" s="718">
        <v>0</v>
      </c>
      <c r="I22" s="718">
        <v>1</v>
      </c>
      <c r="J22" s="718">
        <v>1</v>
      </c>
      <c r="K22" s="718">
        <v>0</v>
      </c>
      <c r="L22" s="718">
        <v>0</v>
      </c>
      <c r="M22" s="718">
        <v>1</v>
      </c>
      <c r="N22" s="718">
        <v>3</v>
      </c>
      <c r="O22" s="1060">
        <v>2</v>
      </c>
    </row>
    <row r="23" spans="1:15" ht="16.5" thickTop="1" thickBot="1" x14ac:dyDescent="0.25">
      <c r="A23" s="1061">
        <v>3</v>
      </c>
      <c r="B23" s="251">
        <f t="shared" si="0"/>
        <v>8</v>
      </c>
      <c r="C23" s="252">
        <v>0</v>
      </c>
      <c r="D23" s="252">
        <v>2</v>
      </c>
      <c r="E23" s="252">
        <v>0</v>
      </c>
      <c r="F23" s="252">
        <v>0</v>
      </c>
      <c r="G23" s="252">
        <v>1</v>
      </c>
      <c r="H23" s="252">
        <v>0</v>
      </c>
      <c r="I23" s="252">
        <v>0</v>
      </c>
      <c r="J23" s="252">
        <v>0</v>
      </c>
      <c r="K23" s="252">
        <v>0</v>
      </c>
      <c r="L23" s="252">
        <v>2</v>
      </c>
      <c r="M23" s="252">
        <v>2</v>
      </c>
      <c r="N23" s="252">
        <v>1</v>
      </c>
      <c r="O23" s="1062">
        <v>3</v>
      </c>
    </row>
    <row r="24" spans="1:15" ht="16.5" thickTop="1" thickBot="1" x14ac:dyDescent="0.25">
      <c r="A24" s="1063">
        <v>4</v>
      </c>
      <c r="B24" s="297">
        <f t="shared" si="0"/>
        <v>3</v>
      </c>
      <c r="C24" s="718">
        <v>0</v>
      </c>
      <c r="D24" s="718">
        <v>0</v>
      </c>
      <c r="E24" s="718">
        <v>0</v>
      </c>
      <c r="F24" s="718">
        <v>0</v>
      </c>
      <c r="G24" s="718">
        <v>0</v>
      </c>
      <c r="H24" s="718">
        <v>0</v>
      </c>
      <c r="I24" s="718">
        <v>0</v>
      </c>
      <c r="J24" s="718">
        <v>0</v>
      </c>
      <c r="K24" s="718">
        <v>1</v>
      </c>
      <c r="L24" s="718">
        <v>0</v>
      </c>
      <c r="M24" s="718">
        <v>0</v>
      </c>
      <c r="N24" s="718">
        <v>2</v>
      </c>
      <c r="O24" s="1060">
        <v>4</v>
      </c>
    </row>
    <row r="25" spans="1:15" ht="16.5" thickTop="1" thickBot="1" x14ac:dyDescent="0.25">
      <c r="A25" s="1061">
        <v>5</v>
      </c>
      <c r="B25" s="251">
        <f t="shared" si="0"/>
        <v>3</v>
      </c>
      <c r="C25" s="252">
        <v>0</v>
      </c>
      <c r="D25" s="252">
        <v>0</v>
      </c>
      <c r="E25" s="252">
        <v>0</v>
      </c>
      <c r="F25" s="252">
        <v>0</v>
      </c>
      <c r="G25" s="252">
        <v>2</v>
      </c>
      <c r="H25" s="252">
        <v>0</v>
      </c>
      <c r="I25" s="252">
        <v>0</v>
      </c>
      <c r="J25" s="252">
        <v>1</v>
      </c>
      <c r="K25" s="252">
        <v>0</v>
      </c>
      <c r="L25" s="252">
        <v>0</v>
      </c>
      <c r="M25" s="252">
        <v>0</v>
      </c>
      <c r="N25" s="252">
        <v>0</v>
      </c>
      <c r="O25" s="1062">
        <v>5</v>
      </c>
    </row>
    <row r="26" spans="1:15" ht="16.5" thickTop="1" thickBot="1" x14ac:dyDescent="0.25">
      <c r="A26" s="1063">
        <v>6</v>
      </c>
      <c r="B26" s="297">
        <f t="shared" si="0"/>
        <v>3</v>
      </c>
      <c r="C26" s="718">
        <v>1</v>
      </c>
      <c r="D26" s="718">
        <v>0</v>
      </c>
      <c r="E26" s="718">
        <v>0</v>
      </c>
      <c r="F26" s="718">
        <v>0</v>
      </c>
      <c r="G26" s="718">
        <v>0</v>
      </c>
      <c r="H26" s="718">
        <v>0</v>
      </c>
      <c r="I26" s="718">
        <v>1</v>
      </c>
      <c r="J26" s="718">
        <v>0</v>
      </c>
      <c r="K26" s="718">
        <v>0</v>
      </c>
      <c r="L26" s="718">
        <v>1</v>
      </c>
      <c r="M26" s="718">
        <v>0</v>
      </c>
      <c r="N26" s="718">
        <v>0</v>
      </c>
      <c r="O26" s="1060">
        <v>6</v>
      </c>
    </row>
    <row r="27" spans="1:15" ht="16.5" thickTop="1" thickBot="1" x14ac:dyDescent="0.25">
      <c r="A27" s="1061">
        <v>7</v>
      </c>
      <c r="B27" s="251">
        <f t="shared" si="0"/>
        <v>2</v>
      </c>
      <c r="C27" s="252">
        <v>0</v>
      </c>
      <c r="D27" s="252">
        <v>0</v>
      </c>
      <c r="E27" s="252">
        <v>1</v>
      </c>
      <c r="F27" s="252">
        <v>0</v>
      </c>
      <c r="G27" s="252">
        <v>0</v>
      </c>
      <c r="H27" s="252">
        <v>0</v>
      </c>
      <c r="I27" s="252">
        <v>1</v>
      </c>
      <c r="J27" s="252">
        <v>0</v>
      </c>
      <c r="K27" s="252">
        <v>0</v>
      </c>
      <c r="L27" s="252">
        <v>0</v>
      </c>
      <c r="M27" s="252">
        <v>0</v>
      </c>
      <c r="N27" s="252">
        <v>0</v>
      </c>
      <c r="O27" s="1062">
        <v>7</v>
      </c>
    </row>
    <row r="28" spans="1:15" ht="16.5" thickTop="1" thickBot="1" x14ac:dyDescent="0.25">
      <c r="A28" s="1063">
        <v>8</v>
      </c>
      <c r="B28" s="297">
        <f t="shared" si="0"/>
        <v>2</v>
      </c>
      <c r="C28" s="718">
        <v>0</v>
      </c>
      <c r="D28" s="718">
        <v>0</v>
      </c>
      <c r="E28" s="718">
        <v>1</v>
      </c>
      <c r="F28" s="718">
        <v>0</v>
      </c>
      <c r="G28" s="718">
        <v>0</v>
      </c>
      <c r="H28" s="718">
        <v>0</v>
      </c>
      <c r="I28" s="718">
        <v>0</v>
      </c>
      <c r="J28" s="718">
        <v>0</v>
      </c>
      <c r="K28" s="718">
        <v>1</v>
      </c>
      <c r="L28" s="718">
        <v>0</v>
      </c>
      <c r="M28" s="718">
        <v>0</v>
      </c>
      <c r="N28" s="718">
        <v>0</v>
      </c>
      <c r="O28" s="1060">
        <v>8</v>
      </c>
    </row>
    <row r="29" spans="1:15" ht="16.5" thickTop="1" thickBot="1" x14ac:dyDescent="0.25">
      <c r="A29" s="1061">
        <v>9</v>
      </c>
      <c r="B29" s="251">
        <f t="shared" si="0"/>
        <v>1</v>
      </c>
      <c r="C29" s="252">
        <v>0</v>
      </c>
      <c r="D29" s="252">
        <v>0</v>
      </c>
      <c r="E29" s="252">
        <v>0</v>
      </c>
      <c r="F29" s="252">
        <v>1</v>
      </c>
      <c r="G29" s="252">
        <v>0</v>
      </c>
      <c r="H29" s="252">
        <v>0</v>
      </c>
      <c r="I29" s="252">
        <v>0</v>
      </c>
      <c r="J29" s="252">
        <v>0</v>
      </c>
      <c r="K29" s="252">
        <v>0</v>
      </c>
      <c r="L29" s="252">
        <v>0</v>
      </c>
      <c r="M29" s="252">
        <v>0</v>
      </c>
      <c r="N29" s="252">
        <v>0</v>
      </c>
      <c r="O29" s="1062">
        <v>9</v>
      </c>
    </row>
    <row r="30" spans="1:15" ht="16.5" thickTop="1" thickBot="1" x14ac:dyDescent="0.25">
      <c r="A30" s="1063">
        <v>10</v>
      </c>
      <c r="B30" s="297">
        <f t="shared" si="0"/>
        <v>1</v>
      </c>
      <c r="C30" s="718">
        <v>1</v>
      </c>
      <c r="D30" s="718">
        <v>0</v>
      </c>
      <c r="E30" s="718">
        <v>0</v>
      </c>
      <c r="F30" s="718">
        <v>0</v>
      </c>
      <c r="G30" s="718">
        <v>0</v>
      </c>
      <c r="H30" s="718">
        <v>0</v>
      </c>
      <c r="I30" s="718">
        <v>0</v>
      </c>
      <c r="J30" s="718">
        <v>0</v>
      </c>
      <c r="K30" s="718">
        <v>0</v>
      </c>
      <c r="L30" s="718">
        <v>0</v>
      </c>
      <c r="M30" s="718">
        <v>0</v>
      </c>
      <c r="N30" s="718">
        <v>0</v>
      </c>
      <c r="O30" s="1060">
        <v>10</v>
      </c>
    </row>
    <row r="31" spans="1:15" ht="16.5" thickTop="1" thickBot="1" x14ac:dyDescent="0.25">
      <c r="A31" s="1068" t="s">
        <v>1089</v>
      </c>
      <c r="B31" s="251">
        <f t="shared" si="0"/>
        <v>0</v>
      </c>
      <c r="C31" s="252">
        <v>0</v>
      </c>
      <c r="D31" s="252">
        <v>0</v>
      </c>
      <c r="E31" s="252">
        <v>0</v>
      </c>
      <c r="F31" s="252">
        <v>0</v>
      </c>
      <c r="G31" s="252">
        <v>0</v>
      </c>
      <c r="H31" s="252">
        <v>0</v>
      </c>
      <c r="I31" s="252">
        <v>0</v>
      </c>
      <c r="J31" s="252">
        <v>0</v>
      </c>
      <c r="K31" s="252">
        <v>0</v>
      </c>
      <c r="L31" s="252">
        <v>0</v>
      </c>
      <c r="M31" s="252">
        <v>0</v>
      </c>
      <c r="N31" s="252">
        <v>0</v>
      </c>
      <c r="O31" s="1062" t="s">
        <v>1087</v>
      </c>
    </row>
    <row r="32" spans="1:15" ht="15.75" thickTop="1" x14ac:dyDescent="0.2">
      <c r="A32" s="1071" t="s">
        <v>74</v>
      </c>
      <c r="B32" s="467">
        <f t="shared" si="0"/>
        <v>0</v>
      </c>
      <c r="C32" s="1072">
        <v>0</v>
      </c>
      <c r="D32" s="1072">
        <v>0</v>
      </c>
      <c r="E32" s="1072">
        <v>0</v>
      </c>
      <c r="F32" s="1072">
        <v>0</v>
      </c>
      <c r="G32" s="1072">
        <v>0</v>
      </c>
      <c r="H32" s="1072">
        <v>0</v>
      </c>
      <c r="I32" s="1072">
        <v>0</v>
      </c>
      <c r="J32" s="1072">
        <v>0</v>
      </c>
      <c r="K32" s="1072">
        <v>0</v>
      </c>
      <c r="L32" s="1072">
        <v>0</v>
      </c>
      <c r="M32" s="1072">
        <v>0</v>
      </c>
      <c r="N32" s="1072">
        <v>0</v>
      </c>
      <c r="O32" s="1073" t="s">
        <v>75</v>
      </c>
    </row>
    <row r="33" spans="1:15" ht="30" customHeight="1" x14ac:dyDescent="0.2">
      <c r="A33" s="821" t="s">
        <v>47</v>
      </c>
      <c r="B33" s="269">
        <f>SUM(B8:B32)</f>
        <v>117</v>
      </c>
      <c r="C33" s="269">
        <f t="shared" ref="C33:L33" si="1">SUM(C8:C32)</f>
        <v>7</v>
      </c>
      <c r="D33" s="269">
        <f t="shared" si="1"/>
        <v>12</v>
      </c>
      <c r="E33" s="269">
        <f t="shared" si="1"/>
        <v>8</v>
      </c>
      <c r="F33" s="269">
        <f t="shared" si="1"/>
        <v>13</v>
      </c>
      <c r="G33" s="269">
        <f t="shared" si="1"/>
        <v>11</v>
      </c>
      <c r="H33" s="269">
        <f t="shared" si="1"/>
        <v>5</v>
      </c>
      <c r="I33" s="269">
        <f t="shared" si="1"/>
        <v>11</v>
      </c>
      <c r="J33" s="269">
        <f t="shared" si="1"/>
        <v>14</v>
      </c>
      <c r="K33" s="269">
        <f t="shared" si="1"/>
        <v>8</v>
      </c>
      <c r="L33" s="269">
        <f t="shared" si="1"/>
        <v>11</v>
      </c>
      <c r="M33" s="269">
        <f>SUM(M8:M32)</f>
        <v>7</v>
      </c>
      <c r="N33" s="269">
        <f>SUM(N8:N32)</f>
        <v>10</v>
      </c>
      <c r="O33" s="857" t="s">
        <v>48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O34"/>
  <sheetViews>
    <sheetView view="pageBreakPreview" zoomScaleNormal="100" zoomScaleSheetLayoutView="100" workbookViewId="0">
      <selection activeCell="A4" sqref="A4:O4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300" t="s">
        <v>318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</row>
    <row r="2" spans="1:15" ht="15.75" x14ac:dyDescent="0.2">
      <c r="A2" s="1291" t="s">
        <v>319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</row>
    <row r="3" spans="1:15" ht="15.75" x14ac:dyDescent="0.2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</row>
    <row r="4" spans="1:15" ht="15.75" x14ac:dyDescent="0.2">
      <c r="A4" s="1291" t="s">
        <v>358</v>
      </c>
      <c r="B4" s="1291"/>
      <c r="C4" s="1291"/>
      <c r="D4" s="1291"/>
      <c r="E4" s="1291"/>
      <c r="F4" s="1291"/>
      <c r="G4" s="1291"/>
      <c r="H4" s="1291"/>
      <c r="I4" s="1291"/>
      <c r="J4" s="1291"/>
      <c r="K4" s="1291"/>
      <c r="L4" s="1291"/>
      <c r="M4" s="1291"/>
      <c r="N4" s="1291"/>
      <c r="O4" s="1291"/>
    </row>
    <row r="5" spans="1:15" ht="16.5" x14ac:dyDescent="0.3">
      <c r="A5" s="328" t="s">
        <v>976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61"/>
      <c r="N5" s="362"/>
      <c r="O5" s="334" t="s">
        <v>648</v>
      </c>
    </row>
    <row r="6" spans="1:15" ht="43.5" customHeight="1" x14ac:dyDescent="0.2">
      <c r="A6" s="38" t="s">
        <v>310</v>
      </c>
      <c r="B6" s="716" t="s">
        <v>404</v>
      </c>
      <c r="C6" s="513" t="s">
        <v>896</v>
      </c>
      <c r="D6" s="513" t="s">
        <v>897</v>
      </c>
      <c r="E6" s="513" t="s">
        <v>898</v>
      </c>
      <c r="F6" s="513" t="s">
        <v>899</v>
      </c>
      <c r="G6" s="513" t="s">
        <v>900</v>
      </c>
      <c r="H6" s="513" t="s">
        <v>901</v>
      </c>
      <c r="I6" s="513" t="s">
        <v>902</v>
      </c>
      <c r="J6" s="513" t="s">
        <v>903</v>
      </c>
      <c r="K6" s="513" t="s">
        <v>904</v>
      </c>
      <c r="L6" s="513" t="s">
        <v>905</v>
      </c>
      <c r="M6" s="513" t="s">
        <v>906</v>
      </c>
      <c r="N6" s="513" t="s">
        <v>907</v>
      </c>
      <c r="O6" s="882" t="s">
        <v>311</v>
      </c>
    </row>
    <row r="7" spans="1:15" ht="15" customHeight="1" thickBot="1" x14ac:dyDescent="0.25">
      <c r="A7" s="723" t="s">
        <v>1026</v>
      </c>
      <c r="B7" s="1055"/>
      <c r="C7" s="1055"/>
      <c r="D7" s="1056"/>
      <c r="E7" s="1055"/>
      <c r="F7" s="1055"/>
      <c r="G7" s="1056"/>
      <c r="H7" s="1056"/>
      <c r="I7" s="1056"/>
      <c r="J7" s="1056"/>
      <c r="K7" s="1057"/>
      <c r="L7" s="1055"/>
      <c r="M7" s="1055"/>
      <c r="N7" s="1055"/>
      <c r="O7" s="1058" t="s">
        <v>1025</v>
      </c>
    </row>
    <row r="8" spans="1:15" ht="18" customHeight="1" thickTop="1" thickBot="1" x14ac:dyDescent="0.25">
      <c r="A8" s="1059" t="s">
        <v>1088</v>
      </c>
      <c r="B8" s="297">
        <f>SUM(C8:N8)</f>
        <v>0</v>
      </c>
      <c r="C8" s="718">
        <f>SUM('ID5-2'!C8+'ID-5-1'!C8)</f>
        <v>0</v>
      </c>
      <c r="D8" s="718">
        <f>SUM('ID5-2'!D8+'ID-5-1'!D8)</f>
        <v>0</v>
      </c>
      <c r="E8" s="718">
        <f>SUM('ID5-2'!E8+'ID-5-1'!E8)</f>
        <v>0</v>
      </c>
      <c r="F8" s="718">
        <f>SUM('ID5-2'!F8+'ID-5-1'!F8)</f>
        <v>0</v>
      </c>
      <c r="G8" s="718">
        <f>SUM('ID5-2'!G8+'ID-5-1'!G8)</f>
        <v>0</v>
      </c>
      <c r="H8" s="718">
        <f>SUM('ID5-2'!H8+'ID-5-1'!H8)</f>
        <v>0</v>
      </c>
      <c r="I8" s="718">
        <f>SUM('ID5-2'!I8+'ID-5-1'!I8)</f>
        <v>0</v>
      </c>
      <c r="J8" s="718">
        <f>SUM('ID5-2'!J8+'ID-5-1'!J8)</f>
        <v>0</v>
      </c>
      <c r="K8" s="718">
        <f>SUM('ID5-2'!K8+'ID-5-1'!K8)</f>
        <v>0</v>
      </c>
      <c r="L8" s="718">
        <f>SUM('ID5-2'!L8+'ID-5-1'!L8)</f>
        <v>0</v>
      </c>
      <c r="M8" s="718">
        <f>SUM('ID5-2'!M8+'ID-5-1'!M8)</f>
        <v>0</v>
      </c>
      <c r="N8" s="718">
        <f>SUM('ID5-2'!N8+'ID-5-1'!N8)</f>
        <v>0</v>
      </c>
      <c r="O8" s="1060" t="s">
        <v>312</v>
      </c>
    </row>
    <row r="9" spans="1:15" ht="16.5" thickTop="1" thickBot="1" x14ac:dyDescent="0.25">
      <c r="A9" s="1061">
        <v>1</v>
      </c>
      <c r="B9" s="251">
        <f>SUM(C9:N9)</f>
        <v>58</v>
      </c>
      <c r="C9" s="252">
        <f>SUM('ID5-2'!C9+'ID-5-1'!C9)</f>
        <v>5</v>
      </c>
      <c r="D9" s="252">
        <f>SUM('ID5-2'!D9+'ID-5-1'!D9)</f>
        <v>4</v>
      </c>
      <c r="E9" s="252">
        <f>SUM('ID5-2'!E9+'ID-5-1'!E9)</f>
        <v>6</v>
      </c>
      <c r="F9" s="252">
        <f>SUM('ID5-2'!F9+'ID-5-1'!F9)</f>
        <v>5</v>
      </c>
      <c r="G9" s="252">
        <f>SUM('ID5-2'!G9+'ID-5-1'!G9)</f>
        <v>6</v>
      </c>
      <c r="H9" s="252">
        <f>SUM('ID5-2'!H9+'ID-5-1'!H9)</f>
        <v>2</v>
      </c>
      <c r="I9" s="252">
        <f>SUM('ID5-2'!I9+'ID-5-1'!I9)</f>
        <v>8</v>
      </c>
      <c r="J9" s="252">
        <f>SUM('ID5-2'!J9+'ID-5-1'!J9)</f>
        <v>4</v>
      </c>
      <c r="K9" s="252">
        <f>SUM('ID5-2'!K9+'ID-5-1'!K9)</f>
        <v>6</v>
      </c>
      <c r="L9" s="252">
        <f>SUM('ID5-2'!L9+'ID-5-1'!L9)</f>
        <v>7</v>
      </c>
      <c r="M9" s="252">
        <f>SUM('ID5-2'!M9+'ID-5-1'!M9)</f>
        <v>2</v>
      </c>
      <c r="N9" s="252">
        <f>SUM('ID5-2'!N9+'ID-5-1'!N9)</f>
        <v>3</v>
      </c>
      <c r="O9" s="1062">
        <v>1</v>
      </c>
    </row>
    <row r="10" spans="1:15" ht="16.5" thickTop="1" thickBot="1" x14ac:dyDescent="0.25">
      <c r="A10" s="1063">
        <v>2</v>
      </c>
      <c r="B10" s="297">
        <f>SUM(C10:N10)</f>
        <v>9</v>
      </c>
      <c r="C10" s="718">
        <f>SUM('ID5-2'!C10+'ID-5-1'!C10)</f>
        <v>1</v>
      </c>
      <c r="D10" s="718">
        <f>SUM('ID5-2'!D10+'ID-5-1'!D10)</f>
        <v>1</v>
      </c>
      <c r="E10" s="718">
        <f>SUM('ID5-2'!E10+'ID-5-1'!E10)</f>
        <v>1</v>
      </c>
      <c r="F10" s="718">
        <f>SUM('ID5-2'!F10+'ID-5-1'!F10)</f>
        <v>2</v>
      </c>
      <c r="G10" s="718">
        <f>SUM('ID5-2'!G10+'ID-5-1'!G10)</f>
        <v>2</v>
      </c>
      <c r="H10" s="718">
        <f>SUM('ID5-2'!H10+'ID-5-1'!H10)</f>
        <v>1</v>
      </c>
      <c r="I10" s="718">
        <f>SUM('ID5-2'!I10+'ID-5-1'!I10)</f>
        <v>0</v>
      </c>
      <c r="J10" s="718">
        <f>SUM('ID5-2'!J10+'ID-5-1'!J10)</f>
        <v>1</v>
      </c>
      <c r="K10" s="718">
        <f>SUM('ID5-2'!K10+'ID-5-1'!K10)</f>
        <v>0</v>
      </c>
      <c r="L10" s="718">
        <f>SUM('ID5-2'!L10+'ID-5-1'!L10)</f>
        <v>0</v>
      </c>
      <c r="M10" s="718">
        <f>SUM('ID5-2'!M10+'ID-5-1'!M10)</f>
        <v>0</v>
      </c>
      <c r="N10" s="718">
        <f>SUM('ID5-2'!N10+'ID-5-1'!N10)</f>
        <v>0</v>
      </c>
      <c r="O10" s="1060">
        <v>2</v>
      </c>
    </row>
    <row r="11" spans="1:15" ht="16.5" thickTop="1" thickBot="1" x14ac:dyDescent="0.25">
      <c r="A11" s="1061">
        <v>3</v>
      </c>
      <c r="B11" s="251">
        <f t="shared" ref="B11:B32" si="0">SUM(C11:N11)</f>
        <v>3</v>
      </c>
      <c r="C11" s="252">
        <f>SUM('ID5-2'!C11+'ID-5-1'!C11)</f>
        <v>1</v>
      </c>
      <c r="D11" s="252">
        <f>SUM('ID5-2'!D11+'ID-5-1'!D11)</f>
        <v>0</v>
      </c>
      <c r="E11" s="252">
        <f>SUM('ID5-2'!E11+'ID-5-1'!E11)</f>
        <v>0</v>
      </c>
      <c r="F11" s="252">
        <f>SUM('ID5-2'!F11+'ID-5-1'!F11)</f>
        <v>0</v>
      </c>
      <c r="G11" s="252">
        <f>SUM('ID5-2'!G11+'ID-5-1'!G11)</f>
        <v>1</v>
      </c>
      <c r="H11" s="252">
        <f>SUM('ID5-2'!H11+'ID-5-1'!H11)</f>
        <v>0</v>
      </c>
      <c r="I11" s="252">
        <f>SUM('ID5-2'!I11+'ID-5-1'!I11)</f>
        <v>0</v>
      </c>
      <c r="J11" s="252">
        <f>SUM('ID5-2'!J11+'ID-5-1'!J11)</f>
        <v>0</v>
      </c>
      <c r="K11" s="252">
        <f>SUM('ID5-2'!K11+'ID-5-1'!K11)</f>
        <v>0</v>
      </c>
      <c r="L11" s="252">
        <f>SUM('ID5-2'!L11+'ID-5-1'!L11)</f>
        <v>0</v>
      </c>
      <c r="M11" s="252">
        <f>SUM('ID5-2'!M11+'ID-5-1'!M11)</f>
        <v>1</v>
      </c>
      <c r="N11" s="252">
        <f>SUM('ID5-2'!N11+'ID-5-1'!N11)</f>
        <v>0</v>
      </c>
      <c r="O11" s="1062">
        <v>3</v>
      </c>
    </row>
    <row r="12" spans="1:15" ht="16.5" thickTop="1" thickBot="1" x14ac:dyDescent="0.25">
      <c r="A12" s="1063">
        <v>4</v>
      </c>
      <c r="B12" s="297">
        <f t="shared" si="0"/>
        <v>3</v>
      </c>
      <c r="C12" s="718">
        <f>SUM('ID5-2'!C12+'ID-5-1'!C12)</f>
        <v>0</v>
      </c>
      <c r="D12" s="718">
        <f>SUM('ID5-2'!D12+'ID-5-1'!D12)</f>
        <v>0</v>
      </c>
      <c r="E12" s="718">
        <f>SUM('ID5-2'!E12+'ID-5-1'!E12)</f>
        <v>1</v>
      </c>
      <c r="F12" s="718">
        <f>SUM('ID5-2'!F12+'ID-5-1'!F12)</f>
        <v>0</v>
      </c>
      <c r="G12" s="718">
        <f>SUM('ID5-2'!G12+'ID-5-1'!G12)</f>
        <v>0</v>
      </c>
      <c r="H12" s="718">
        <f>SUM('ID5-2'!H12+'ID-5-1'!H12)</f>
        <v>0</v>
      </c>
      <c r="I12" s="718">
        <f>SUM('ID5-2'!I12+'ID-5-1'!I12)</f>
        <v>0</v>
      </c>
      <c r="J12" s="718">
        <f>SUM('ID5-2'!J12+'ID-5-1'!J12)</f>
        <v>1</v>
      </c>
      <c r="K12" s="718">
        <f>SUM('ID5-2'!K12+'ID-5-1'!K12)</f>
        <v>1</v>
      </c>
      <c r="L12" s="718">
        <f>SUM('ID5-2'!L12+'ID-5-1'!L12)</f>
        <v>0</v>
      </c>
      <c r="M12" s="718">
        <f>SUM('ID5-2'!M12+'ID-5-1'!M12)</f>
        <v>0</v>
      </c>
      <c r="N12" s="718">
        <f>SUM('ID5-2'!N12+'ID-5-1'!N12)</f>
        <v>0</v>
      </c>
      <c r="O12" s="1060">
        <v>4</v>
      </c>
    </row>
    <row r="13" spans="1:15" ht="16.5" thickTop="1" thickBot="1" x14ac:dyDescent="0.25">
      <c r="A13" s="1061">
        <v>5</v>
      </c>
      <c r="B13" s="251">
        <f t="shared" si="0"/>
        <v>4</v>
      </c>
      <c r="C13" s="252">
        <f>SUM('ID5-2'!C13+'ID-5-1'!C13)</f>
        <v>0</v>
      </c>
      <c r="D13" s="252">
        <f>SUM('ID5-2'!D13+'ID-5-1'!D13)</f>
        <v>0</v>
      </c>
      <c r="E13" s="252">
        <f>SUM('ID5-2'!E13+'ID-5-1'!E13)</f>
        <v>1</v>
      </c>
      <c r="F13" s="252">
        <f>SUM('ID5-2'!F13+'ID-5-1'!F13)</f>
        <v>0</v>
      </c>
      <c r="G13" s="252">
        <f>SUM('ID5-2'!G13+'ID-5-1'!G13)</f>
        <v>1</v>
      </c>
      <c r="H13" s="252">
        <f>SUM('ID5-2'!H13+'ID-5-1'!H13)</f>
        <v>0</v>
      </c>
      <c r="I13" s="252">
        <f>SUM('ID5-2'!I13+'ID-5-1'!I13)</f>
        <v>1</v>
      </c>
      <c r="J13" s="252">
        <f>SUM('ID5-2'!J13+'ID-5-1'!J13)</f>
        <v>0</v>
      </c>
      <c r="K13" s="252">
        <f>SUM('ID5-2'!K13+'ID-5-1'!K13)</f>
        <v>0</v>
      </c>
      <c r="L13" s="252">
        <f>SUM('ID5-2'!L13+'ID-5-1'!L13)</f>
        <v>1</v>
      </c>
      <c r="M13" s="252">
        <f>SUM('ID5-2'!M13+'ID-5-1'!M13)</f>
        <v>0</v>
      </c>
      <c r="N13" s="252">
        <f>SUM('ID5-2'!N13+'ID-5-1'!N13)</f>
        <v>0</v>
      </c>
      <c r="O13" s="1062">
        <v>5</v>
      </c>
    </row>
    <row r="14" spans="1:15" ht="16.5" thickTop="1" thickBot="1" x14ac:dyDescent="0.25">
      <c r="A14" s="1063">
        <v>6</v>
      </c>
      <c r="B14" s="297">
        <f t="shared" si="0"/>
        <v>2</v>
      </c>
      <c r="C14" s="718">
        <f>SUM('ID5-2'!C14+'ID-5-1'!C14)</f>
        <v>0</v>
      </c>
      <c r="D14" s="718">
        <f>SUM('ID5-2'!D14+'ID-5-1'!D14)</f>
        <v>0</v>
      </c>
      <c r="E14" s="718">
        <f>SUM('ID5-2'!E14+'ID-5-1'!E14)</f>
        <v>0</v>
      </c>
      <c r="F14" s="718">
        <f>SUM('ID5-2'!F14+'ID-5-1'!F14)</f>
        <v>0</v>
      </c>
      <c r="G14" s="718">
        <f>SUM('ID5-2'!G14+'ID-5-1'!G14)</f>
        <v>0</v>
      </c>
      <c r="H14" s="718">
        <f>SUM('ID5-2'!H14+'ID-5-1'!H14)</f>
        <v>1</v>
      </c>
      <c r="I14" s="718">
        <f>SUM('ID5-2'!I14+'ID-5-1'!I14)</f>
        <v>1</v>
      </c>
      <c r="J14" s="718">
        <f>SUM('ID5-2'!J14+'ID-5-1'!J14)</f>
        <v>0</v>
      </c>
      <c r="K14" s="718">
        <f>SUM('ID5-2'!K14+'ID-5-1'!K14)</f>
        <v>0</v>
      </c>
      <c r="L14" s="718">
        <f>SUM('ID5-2'!L14+'ID-5-1'!L14)</f>
        <v>0</v>
      </c>
      <c r="M14" s="718">
        <f>SUM('ID5-2'!M14+'ID-5-1'!M14)</f>
        <v>0</v>
      </c>
      <c r="N14" s="718">
        <f>SUM('ID5-2'!N14+'ID-5-1'!N14)</f>
        <v>0</v>
      </c>
      <c r="O14" s="1060">
        <v>6</v>
      </c>
    </row>
    <row r="15" spans="1:15" ht="16.5" thickTop="1" thickBot="1" x14ac:dyDescent="0.25">
      <c r="A15" s="1064" t="s">
        <v>1028</v>
      </c>
      <c r="B15" s="251">
        <f t="shared" si="0"/>
        <v>13</v>
      </c>
      <c r="C15" s="252">
        <f>SUM('ID5-2'!C15+'ID-5-1'!C15)</f>
        <v>0</v>
      </c>
      <c r="D15" s="252">
        <f>SUM('ID5-2'!D15+'ID-5-1'!D15)</f>
        <v>2</v>
      </c>
      <c r="E15" s="252">
        <f>SUM('ID5-2'!E15+'ID-5-1'!E15)</f>
        <v>0</v>
      </c>
      <c r="F15" s="252">
        <f>SUM('ID5-2'!F15+'ID-5-1'!F15)</f>
        <v>2</v>
      </c>
      <c r="G15" s="252">
        <f>SUM('ID5-2'!G15+'ID-5-1'!G15)</f>
        <v>3</v>
      </c>
      <c r="H15" s="252">
        <f>SUM('ID5-2'!H15+'ID-5-1'!H15)</f>
        <v>1</v>
      </c>
      <c r="I15" s="252">
        <f>SUM('ID5-2'!I15+'ID-5-1'!I15)</f>
        <v>0</v>
      </c>
      <c r="J15" s="252">
        <f>SUM('ID5-2'!J15+'ID-5-1'!J15)</f>
        <v>2</v>
      </c>
      <c r="K15" s="252">
        <f>SUM('ID5-2'!K15+'ID-5-1'!K15)</f>
        <v>0</v>
      </c>
      <c r="L15" s="252">
        <f>SUM('ID5-2'!L15+'ID-5-1'!L15)</f>
        <v>0</v>
      </c>
      <c r="M15" s="252">
        <f>SUM('ID5-2'!M15+'ID-5-1'!M15)</f>
        <v>2</v>
      </c>
      <c r="N15" s="252">
        <f>SUM('ID5-2'!N15+'ID-5-1'!N15)</f>
        <v>1</v>
      </c>
      <c r="O15" s="1065" t="s">
        <v>313</v>
      </c>
    </row>
    <row r="16" spans="1:15" ht="16.5" thickTop="1" thickBot="1" x14ac:dyDescent="0.25">
      <c r="A16" s="502" t="s">
        <v>1027</v>
      </c>
      <c r="B16" s="297">
        <f t="shared" si="0"/>
        <v>11</v>
      </c>
      <c r="C16" s="718">
        <f>SUM('ID5-2'!C16+'ID-5-1'!C16)</f>
        <v>1</v>
      </c>
      <c r="D16" s="718">
        <f>SUM('ID5-2'!D16+'ID-5-1'!D16)</f>
        <v>0</v>
      </c>
      <c r="E16" s="718">
        <f>SUM('ID5-2'!E16+'ID-5-1'!E16)</f>
        <v>0</v>
      </c>
      <c r="F16" s="718">
        <f>SUM('ID5-2'!F16+'ID-5-1'!F16)</f>
        <v>1</v>
      </c>
      <c r="G16" s="718">
        <f>SUM('ID5-2'!G16+'ID-5-1'!G16)</f>
        <v>0</v>
      </c>
      <c r="H16" s="718">
        <f>SUM('ID5-2'!H16+'ID-5-1'!H16)</f>
        <v>1</v>
      </c>
      <c r="I16" s="718">
        <f>SUM('ID5-2'!I16+'ID-5-1'!I16)</f>
        <v>2</v>
      </c>
      <c r="J16" s="718">
        <f>SUM('ID5-2'!J16+'ID-5-1'!J16)</f>
        <v>1</v>
      </c>
      <c r="K16" s="718">
        <f>SUM('ID5-2'!K16+'ID-5-1'!K16)</f>
        <v>0</v>
      </c>
      <c r="L16" s="718">
        <f>SUM('ID5-2'!L16+'ID-5-1'!L16)</f>
        <v>0</v>
      </c>
      <c r="M16" s="718">
        <f>SUM('ID5-2'!M16+'ID-5-1'!M16)</f>
        <v>2</v>
      </c>
      <c r="N16" s="718">
        <f>SUM('ID5-2'!N16+'ID-5-1'!N16)</f>
        <v>3</v>
      </c>
      <c r="O16" s="1066" t="s">
        <v>1027</v>
      </c>
    </row>
    <row r="17" spans="1:15" ht="16.5" thickTop="1" thickBot="1" x14ac:dyDescent="0.25">
      <c r="A17" s="1067" t="s">
        <v>314</v>
      </c>
      <c r="B17" s="251">
        <f t="shared" si="0"/>
        <v>4</v>
      </c>
      <c r="C17" s="252">
        <f>SUM('ID5-2'!C17+'ID-5-1'!C17)</f>
        <v>0</v>
      </c>
      <c r="D17" s="252">
        <f>SUM('ID5-2'!D17+'ID-5-1'!D17)</f>
        <v>0</v>
      </c>
      <c r="E17" s="252">
        <f>SUM('ID5-2'!E17+'ID-5-1'!E17)</f>
        <v>0</v>
      </c>
      <c r="F17" s="252">
        <f>SUM('ID5-2'!F17+'ID-5-1'!F17)</f>
        <v>1</v>
      </c>
      <c r="G17" s="252">
        <f>SUM('ID5-2'!G17+'ID-5-1'!G17)</f>
        <v>0</v>
      </c>
      <c r="H17" s="252">
        <f>SUM('ID5-2'!H17+'ID-5-1'!H17)</f>
        <v>0</v>
      </c>
      <c r="I17" s="252">
        <f>SUM('ID5-2'!I17+'ID-5-1'!I17)</f>
        <v>0</v>
      </c>
      <c r="J17" s="252">
        <f>SUM('ID5-2'!J17+'ID-5-1'!J17)</f>
        <v>2</v>
      </c>
      <c r="K17" s="252">
        <f>SUM('ID5-2'!K17+'ID-5-1'!K17)</f>
        <v>0</v>
      </c>
      <c r="L17" s="252">
        <f>SUM('ID5-2'!L17+'ID-5-1'!L17)</f>
        <v>1</v>
      </c>
      <c r="M17" s="252">
        <f>SUM('ID5-2'!M17+'ID-5-1'!M17)</f>
        <v>0</v>
      </c>
      <c r="N17" s="252">
        <f>SUM('ID5-2'!N17+'ID-5-1'!N17)</f>
        <v>0</v>
      </c>
      <c r="O17" s="1065" t="s">
        <v>314</v>
      </c>
    </row>
    <row r="18" spans="1:15" ht="16.5" thickTop="1" thickBot="1" x14ac:dyDescent="0.25">
      <c r="A18" s="502" t="s">
        <v>315</v>
      </c>
      <c r="B18" s="297">
        <f t="shared" si="0"/>
        <v>0</v>
      </c>
      <c r="C18" s="718">
        <f>SUM('ID5-2'!C18+'ID-5-1'!C18)</f>
        <v>0</v>
      </c>
      <c r="D18" s="718">
        <f>SUM('ID5-2'!D18+'ID-5-1'!D18)</f>
        <v>0</v>
      </c>
      <c r="E18" s="718">
        <f>SUM('ID5-2'!E18+'ID-5-1'!E18)</f>
        <v>0</v>
      </c>
      <c r="F18" s="718">
        <f>SUM('ID5-2'!F18+'ID-5-1'!F18)</f>
        <v>0</v>
      </c>
      <c r="G18" s="718">
        <f>SUM('ID5-2'!G18+'ID-5-1'!G18)</f>
        <v>0</v>
      </c>
      <c r="H18" s="718">
        <f>SUM('ID5-2'!H18+'ID-5-1'!H18)</f>
        <v>0</v>
      </c>
      <c r="I18" s="718">
        <f>SUM('ID5-2'!I18+'ID-5-1'!I18)</f>
        <v>0</v>
      </c>
      <c r="J18" s="718">
        <f>SUM('ID5-2'!J18+'ID-5-1'!J18)</f>
        <v>0</v>
      </c>
      <c r="K18" s="718">
        <f>SUM('ID5-2'!K18+'ID-5-1'!K18)</f>
        <v>0</v>
      </c>
      <c r="L18" s="718">
        <f>SUM('ID5-2'!L18+'ID-5-1'!L18)</f>
        <v>0</v>
      </c>
      <c r="M18" s="718">
        <f>SUM('ID5-2'!M18+'ID-5-1'!M18)</f>
        <v>0</v>
      </c>
      <c r="N18" s="718">
        <f>SUM('ID5-2'!N18+'ID-5-1'!N18)</f>
        <v>0</v>
      </c>
      <c r="O18" s="1066" t="s">
        <v>315</v>
      </c>
    </row>
    <row r="19" spans="1:15" ht="16.5" thickTop="1" thickBot="1" x14ac:dyDescent="0.25">
      <c r="A19" s="1068" t="s">
        <v>74</v>
      </c>
      <c r="B19" s="251">
        <f t="shared" si="0"/>
        <v>0</v>
      </c>
      <c r="C19" s="252">
        <f>SUM('ID5-2'!C19+'ID-5-1'!C19)</f>
        <v>0</v>
      </c>
      <c r="D19" s="252">
        <f>SUM('ID5-2'!D19+'ID-5-1'!D19)</f>
        <v>0</v>
      </c>
      <c r="E19" s="252">
        <f>SUM('ID5-2'!E19+'ID-5-1'!E19)</f>
        <v>0</v>
      </c>
      <c r="F19" s="252">
        <f>SUM('ID5-2'!F19+'ID-5-1'!F19)</f>
        <v>0</v>
      </c>
      <c r="G19" s="252">
        <f>SUM('ID5-2'!G19+'ID-5-1'!G19)</f>
        <v>0</v>
      </c>
      <c r="H19" s="252">
        <f>SUM('ID5-2'!H19+'ID-5-1'!H19)</f>
        <v>0</v>
      </c>
      <c r="I19" s="252">
        <f>SUM('ID5-2'!I19+'ID-5-1'!I19)</f>
        <v>0</v>
      </c>
      <c r="J19" s="252">
        <f>SUM('ID5-2'!J19+'ID-5-1'!J19)</f>
        <v>0</v>
      </c>
      <c r="K19" s="252">
        <f>SUM('ID5-2'!K19+'ID-5-1'!K19)</f>
        <v>0</v>
      </c>
      <c r="L19" s="252">
        <f>SUM('ID5-2'!L19+'ID-5-1'!L19)</f>
        <v>0</v>
      </c>
      <c r="M19" s="252">
        <f>SUM('ID5-2'!M19+'ID-5-1'!M19)</f>
        <v>0</v>
      </c>
      <c r="N19" s="252">
        <f>SUM('ID5-2'!N19+'ID-5-1'!N19)</f>
        <v>0</v>
      </c>
      <c r="O19" s="1062" t="s">
        <v>75</v>
      </c>
    </row>
    <row r="20" spans="1:15" ht="18" customHeight="1" thickTop="1" thickBot="1" x14ac:dyDescent="0.25">
      <c r="A20" s="1069" t="s">
        <v>316</v>
      </c>
      <c r="B20" s="730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1070" t="s">
        <v>317</v>
      </c>
    </row>
    <row r="21" spans="1:15" ht="16.5" thickTop="1" thickBot="1" x14ac:dyDescent="0.25">
      <c r="A21" s="1061">
        <v>1</v>
      </c>
      <c r="B21" s="251">
        <f>SUM(C21:N21)</f>
        <v>20</v>
      </c>
      <c r="C21" s="252">
        <f>SUM('ID5-2'!C21+'ID-5-1'!C21)</f>
        <v>0</v>
      </c>
      <c r="D21" s="252">
        <f>SUM('ID5-2'!D21+'ID-5-1'!D21)</f>
        <v>4</v>
      </c>
      <c r="E21" s="252">
        <f>SUM('ID5-2'!E21+'ID-5-1'!E21)</f>
        <v>1</v>
      </c>
      <c r="F21" s="252">
        <f>SUM('ID5-2'!F21+'ID-5-1'!F21)</f>
        <v>1</v>
      </c>
      <c r="G21" s="252">
        <f>SUM('ID5-2'!G21+'ID-5-1'!G21)</f>
        <v>1</v>
      </c>
      <c r="H21" s="252">
        <f>SUM('ID5-2'!H21+'ID-5-1'!H21)</f>
        <v>1</v>
      </c>
      <c r="I21" s="252">
        <f>SUM('ID5-2'!I21+'ID-5-1'!I21)</f>
        <v>2</v>
      </c>
      <c r="J21" s="252">
        <f>SUM('ID5-2'!J21+'ID-5-1'!J21)</f>
        <v>2</v>
      </c>
      <c r="K21" s="252">
        <f>SUM('ID5-2'!K21+'ID-5-1'!K21)</f>
        <v>1</v>
      </c>
      <c r="L21" s="252">
        <f>SUM('ID5-2'!L21+'ID-5-1'!L21)</f>
        <v>1</v>
      </c>
      <c r="M21" s="252">
        <f>SUM('ID5-2'!M21+'ID-5-1'!M21)</f>
        <v>3</v>
      </c>
      <c r="N21" s="252">
        <f>SUM('ID5-2'!N21+'ID-5-1'!N21)</f>
        <v>3</v>
      </c>
      <c r="O21" s="1062">
        <v>1</v>
      </c>
    </row>
    <row r="22" spans="1:15" ht="16.5" thickTop="1" thickBot="1" x14ac:dyDescent="0.25">
      <c r="A22" s="1063">
        <v>2</v>
      </c>
      <c r="B22" s="297">
        <f t="shared" si="0"/>
        <v>15</v>
      </c>
      <c r="C22" s="718">
        <f>SUM('ID5-2'!C22+'ID-5-1'!C22)</f>
        <v>0</v>
      </c>
      <c r="D22" s="718">
        <f>SUM('ID5-2'!D22+'ID-5-1'!D22)</f>
        <v>2</v>
      </c>
      <c r="E22" s="718">
        <f>SUM('ID5-2'!E22+'ID-5-1'!E22)</f>
        <v>2</v>
      </c>
      <c r="F22" s="718">
        <f>SUM('ID5-2'!F22+'ID-5-1'!F22)</f>
        <v>0</v>
      </c>
      <c r="G22" s="718">
        <f>SUM('ID5-2'!G22+'ID-5-1'!G22)</f>
        <v>2</v>
      </c>
      <c r="H22" s="718">
        <f>SUM('ID5-2'!H22+'ID-5-1'!H22)</f>
        <v>0</v>
      </c>
      <c r="I22" s="718">
        <f>SUM('ID5-2'!I22+'ID-5-1'!I22)</f>
        <v>1</v>
      </c>
      <c r="J22" s="718">
        <f>SUM('ID5-2'!J22+'ID-5-1'!J22)</f>
        <v>1</v>
      </c>
      <c r="K22" s="718">
        <f>SUM('ID5-2'!K22+'ID-5-1'!K22)</f>
        <v>0</v>
      </c>
      <c r="L22" s="718">
        <f>SUM('ID5-2'!L22+'ID-5-1'!L22)</f>
        <v>0</v>
      </c>
      <c r="M22" s="718">
        <f>SUM('ID5-2'!M22+'ID-5-1'!M22)</f>
        <v>3</v>
      </c>
      <c r="N22" s="718">
        <f>SUM('ID5-2'!N22+'ID-5-1'!N22)</f>
        <v>4</v>
      </c>
      <c r="O22" s="1060">
        <v>2</v>
      </c>
    </row>
    <row r="23" spans="1:15" ht="16.5" thickTop="1" thickBot="1" x14ac:dyDescent="0.25">
      <c r="A23" s="1061">
        <v>3</v>
      </c>
      <c r="B23" s="251">
        <f t="shared" si="0"/>
        <v>10</v>
      </c>
      <c r="C23" s="252">
        <f>SUM('ID5-2'!C23+'ID-5-1'!C23)</f>
        <v>0</v>
      </c>
      <c r="D23" s="252">
        <f>SUM('ID5-2'!D23+'ID-5-1'!D23)</f>
        <v>2</v>
      </c>
      <c r="E23" s="252">
        <f>SUM('ID5-2'!E23+'ID-5-1'!E23)</f>
        <v>0</v>
      </c>
      <c r="F23" s="252">
        <f>SUM('ID5-2'!F23+'ID-5-1'!F23)</f>
        <v>0</v>
      </c>
      <c r="G23" s="252">
        <f>SUM('ID5-2'!G23+'ID-5-1'!G23)</f>
        <v>1</v>
      </c>
      <c r="H23" s="252">
        <f>SUM('ID5-2'!H23+'ID-5-1'!H23)</f>
        <v>0</v>
      </c>
      <c r="I23" s="252">
        <f>SUM('ID5-2'!I23+'ID-5-1'!I23)</f>
        <v>1</v>
      </c>
      <c r="J23" s="252">
        <f>SUM('ID5-2'!J23+'ID-5-1'!J23)</f>
        <v>1</v>
      </c>
      <c r="K23" s="252">
        <f>SUM('ID5-2'!K23+'ID-5-1'!K23)</f>
        <v>0</v>
      </c>
      <c r="L23" s="252">
        <f>SUM('ID5-2'!L23+'ID-5-1'!L23)</f>
        <v>2</v>
      </c>
      <c r="M23" s="252">
        <f>SUM('ID5-2'!M23+'ID-5-1'!M23)</f>
        <v>2</v>
      </c>
      <c r="N23" s="252">
        <f>SUM('ID5-2'!N23+'ID-5-1'!N23)</f>
        <v>1</v>
      </c>
      <c r="O23" s="1062">
        <v>3</v>
      </c>
    </row>
    <row r="24" spans="1:15" ht="16.5" thickTop="1" thickBot="1" x14ac:dyDescent="0.25">
      <c r="A24" s="1063">
        <v>4</v>
      </c>
      <c r="B24" s="297">
        <f t="shared" si="0"/>
        <v>4</v>
      </c>
      <c r="C24" s="718">
        <f>SUM('ID5-2'!C24+'ID-5-1'!C24)</f>
        <v>0</v>
      </c>
      <c r="D24" s="718">
        <f>SUM('ID5-2'!D24+'ID-5-1'!D24)</f>
        <v>0</v>
      </c>
      <c r="E24" s="718">
        <f>SUM('ID5-2'!E24+'ID-5-1'!E24)</f>
        <v>1</v>
      </c>
      <c r="F24" s="718">
        <f>SUM('ID5-2'!F24+'ID-5-1'!F24)</f>
        <v>0</v>
      </c>
      <c r="G24" s="718">
        <f>SUM('ID5-2'!G24+'ID-5-1'!G24)</f>
        <v>0</v>
      </c>
      <c r="H24" s="718">
        <f>SUM('ID5-2'!H24+'ID-5-1'!H24)</f>
        <v>0</v>
      </c>
      <c r="I24" s="718">
        <f>SUM('ID5-2'!I24+'ID-5-1'!I24)</f>
        <v>0</v>
      </c>
      <c r="J24" s="718">
        <f>SUM('ID5-2'!J24+'ID-5-1'!J24)</f>
        <v>0</v>
      </c>
      <c r="K24" s="718">
        <f>SUM('ID5-2'!K24+'ID-5-1'!K24)</f>
        <v>1</v>
      </c>
      <c r="L24" s="718">
        <f>SUM('ID5-2'!L24+'ID-5-1'!L24)</f>
        <v>0</v>
      </c>
      <c r="M24" s="718">
        <f>SUM('ID5-2'!M24+'ID-5-1'!M24)</f>
        <v>0</v>
      </c>
      <c r="N24" s="718">
        <f>SUM('ID5-2'!N24+'ID-5-1'!N24)</f>
        <v>2</v>
      </c>
      <c r="O24" s="1060">
        <v>4</v>
      </c>
    </row>
    <row r="25" spans="1:15" ht="16.5" thickTop="1" thickBot="1" x14ac:dyDescent="0.25">
      <c r="A25" s="1061">
        <v>5</v>
      </c>
      <c r="B25" s="251">
        <f t="shared" si="0"/>
        <v>5</v>
      </c>
      <c r="C25" s="252">
        <f>SUM('ID5-2'!C25+'ID-5-1'!C25)</f>
        <v>0</v>
      </c>
      <c r="D25" s="252">
        <f>SUM('ID5-2'!D25+'ID-5-1'!D25)</f>
        <v>0</v>
      </c>
      <c r="E25" s="252">
        <f>SUM('ID5-2'!E25+'ID-5-1'!E25)</f>
        <v>0</v>
      </c>
      <c r="F25" s="252">
        <f>SUM('ID5-2'!F25+'ID-5-1'!F25)</f>
        <v>1</v>
      </c>
      <c r="G25" s="252">
        <f>SUM('ID5-2'!G25+'ID-5-1'!G25)</f>
        <v>2</v>
      </c>
      <c r="H25" s="252">
        <f>SUM('ID5-2'!H25+'ID-5-1'!H25)</f>
        <v>0</v>
      </c>
      <c r="I25" s="252">
        <f>SUM('ID5-2'!I25+'ID-5-1'!I25)</f>
        <v>1</v>
      </c>
      <c r="J25" s="252">
        <f>SUM('ID5-2'!J25+'ID-5-1'!J25)</f>
        <v>1</v>
      </c>
      <c r="K25" s="252">
        <f>SUM('ID5-2'!K25+'ID-5-1'!K25)</f>
        <v>0</v>
      </c>
      <c r="L25" s="252">
        <f>SUM('ID5-2'!L25+'ID-5-1'!L25)</f>
        <v>0</v>
      </c>
      <c r="M25" s="252">
        <f>SUM('ID5-2'!M25+'ID-5-1'!M25)</f>
        <v>0</v>
      </c>
      <c r="N25" s="252">
        <f>SUM('ID5-2'!N25+'ID-5-1'!N25)</f>
        <v>0</v>
      </c>
      <c r="O25" s="1062">
        <v>5</v>
      </c>
    </row>
    <row r="26" spans="1:15" ht="16.5" thickTop="1" thickBot="1" x14ac:dyDescent="0.25">
      <c r="A26" s="1063">
        <v>6</v>
      </c>
      <c r="B26" s="297">
        <f t="shared" si="0"/>
        <v>5</v>
      </c>
      <c r="C26" s="718">
        <f>SUM('ID5-2'!C26+'ID-5-1'!C26)</f>
        <v>1</v>
      </c>
      <c r="D26" s="718">
        <f>SUM('ID5-2'!D26+'ID-5-1'!D26)</f>
        <v>0</v>
      </c>
      <c r="E26" s="718">
        <f>SUM('ID5-2'!E26+'ID-5-1'!E26)</f>
        <v>0</v>
      </c>
      <c r="F26" s="718">
        <f>SUM('ID5-2'!F26+'ID-5-1'!F26)</f>
        <v>1</v>
      </c>
      <c r="G26" s="718">
        <f>SUM('ID5-2'!G26+'ID-5-1'!G26)</f>
        <v>1</v>
      </c>
      <c r="H26" s="718">
        <f>SUM('ID5-2'!H26+'ID-5-1'!H26)</f>
        <v>0</v>
      </c>
      <c r="I26" s="718">
        <f>SUM('ID5-2'!I26+'ID-5-1'!I26)</f>
        <v>1</v>
      </c>
      <c r="J26" s="718">
        <f>SUM('ID5-2'!J26+'ID-5-1'!J26)</f>
        <v>0</v>
      </c>
      <c r="K26" s="718">
        <f>SUM('ID5-2'!K26+'ID-5-1'!K26)</f>
        <v>0</v>
      </c>
      <c r="L26" s="718">
        <f>SUM('ID5-2'!L26+'ID-5-1'!L26)</f>
        <v>1</v>
      </c>
      <c r="M26" s="718">
        <f>SUM('ID5-2'!M26+'ID-5-1'!M26)</f>
        <v>0</v>
      </c>
      <c r="N26" s="718">
        <f>SUM('ID5-2'!N26+'ID-5-1'!N26)</f>
        <v>0</v>
      </c>
      <c r="O26" s="1060">
        <v>6</v>
      </c>
    </row>
    <row r="27" spans="1:15" ht="16.5" thickTop="1" thickBot="1" x14ac:dyDescent="0.25">
      <c r="A27" s="1061">
        <v>7</v>
      </c>
      <c r="B27" s="251">
        <f t="shared" si="0"/>
        <v>2</v>
      </c>
      <c r="C27" s="252">
        <f>SUM('ID5-2'!C27+'ID-5-1'!C27)</f>
        <v>0</v>
      </c>
      <c r="D27" s="252">
        <f>SUM('ID5-2'!D27+'ID-5-1'!D27)</f>
        <v>0</v>
      </c>
      <c r="E27" s="252">
        <f>SUM('ID5-2'!E27+'ID-5-1'!E27)</f>
        <v>1</v>
      </c>
      <c r="F27" s="252">
        <f>SUM('ID5-2'!F27+'ID-5-1'!F27)</f>
        <v>0</v>
      </c>
      <c r="G27" s="252">
        <f>SUM('ID5-2'!G27+'ID-5-1'!G27)</f>
        <v>0</v>
      </c>
      <c r="H27" s="252">
        <f>SUM('ID5-2'!H27+'ID-5-1'!H27)</f>
        <v>0</v>
      </c>
      <c r="I27" s="252">
        <f>SUM('ID5-2'!I27+'ID-5-1'!I27)</f>
        <v>1</v>
      </c>
      <c r="J27" s="252">
        <f>SUM('ID5-2'!J27+'ID-5-1'!J27)</f>
        <v>0</v>
      </c>
      <c r="K27" s="252">
        <f>SUM('ID5-2'!K27+'ID-5-1'!K27)</f>
        <v>0</v>
      </c>
      <c r="L27" s="252">
        <f>SUM('ID5-2'!L27+'ID-5-1'!L27)</f>
        <v>0</v>
      </c>
      <c r="M27" s="252">
        <f>SUM('ID5-2'!M27+'ID-5-1'!M27)</f>
        <v>0</v>
      </c>
      <c r="N27" s="252">
        <f>SUM('ID5-2'!N27+'ID-5-1'!N27)</f>
        <v>0</v>
      </c>
      <c r="O27" s="1062">
        <v>7</v>
      </c>
    </row>
    <row r="28" spans="1:15" ht="16.5" thickTop="1" thickBot="1" x14ac:dyDescent="0.25">
      <c r="A28" s="1063">
        <v>8</v>
      </c>
      <c r="B28" s="297">
        <f t="shared" si="0"/>
        <v>2</v>
      </c>
      <c r="C28" s="718">
        <f>SUM('ID5-2'!C28+'ID-5-1'!C28)</f>
        <v>0</v>
      </c>
      <c r="D28" s="718">
        <f>SUM('ID5-2'!D28+'ID-5-1'!D28)</f>
        <v>0</v>
      </c>
      <c r="E28" s="718">
        <f>SUM('ID5-2'!E28+'ID-5-1'!E28)</f>
        <v>1</v>
      </c>
      <c r="F28" s="718">
        <f>SUM('ID5-2'!F28+'ID-5-1'!F28)</f>
        <v>0</v>
      </c>
      <c r="G28" s="718">
        <f>SUM('ID5-2'!G28+'ID-5-1'!G28)</f>
        <v>0</v>
      </c>
      <c r="H28" s="718">
        <f>SUM('ID5-2'!H28+'ID-5-1'!H28)</f>
        <v>0</v>
      </c>
      <c r="I28" s="718">
        <f>SUM('ID5-2'!I28+'ID-5-1'!I28)</f>
        <v>0</v>
      </c>
      <c r="J28" s="718">
        <f>SUM('ID5-2'!J28+'ID-5-1'!J28)</f>
        <v>0</v>
      </c>
      <c r="K28" s="718">
        <f>SUM('ID5-2'!K28+'ID-5-1'!K28)</f>
        <v>1</v>
      </c>
      <c r="L28" s="718">
        <f>SUM('ID5-2'!L28+'ID-5-1'!L28)</f>
        <v>0</v>
      </c>
      <c r="M28" s="718">
        <f>SUM('ID5-2'!M28+'ID-5-1'!M28)</f>
        <v>0</v>
      </c>
      <c r="N28" s="718">
        <f>SUM('ID5-2'!N28+'ID-5-1'!N28)</f>
        <v>0</v>
      </c>
      <c r="O28" s="1060">
        <v>8</v>
      </c>
    </row>
    <row r="29" spans="1:15" ht="16.5" thickTop="1" thickBot="1" x14ac:dyDescent="0.25">
      <c r="A29" s="1061">
        <v>9</v>
      </c>
      <c r="B29" s="251">
        <f t="shared" si="0"/>
        <v>1</v>
      </c>
      <c r="C29" s="252">
        <f>SUM('ID5-2'!C29+'ID-5-1'!C29)</f>
        <v>0</v>
      </c>
      <c r="D29" s="252">
        <f>SUM('ID5-2'!D29+'ID-5-1'!D29)</f>
        <v>0</v>
      </c>
      <c r="E29" s="252">
        <f>SUM('ID5-2'!E29+'ID-5-1'!E29)</f>
        <v>0</v>
      </c>
      <c r="F29" s="252">
        <f>SUM('ID5-2'!F29+'ID-5-1'!F29)</f>
        <v>1</v>
      </c>
      <c r="G29" s="252">
        <f>SUM('ID5-2'!G29+'ID-5-1'!G29)</f>
        <v>0</v>
      </c>
      <c r="H29" s="252">
        <f>SUM('ID5-2'!H29+'ID-5-1'!H29)</f>
        <v>0</v>
      </c>
      <c r="I29" s="252">
        <f>SUM('ID5-2'!I29+'ID-5-1'!I29)</f>
        <v>0</v>
      </c>
      <c r="J29" s="252">
        <f>SUM('ID5-2'!J29+'ID-5-1'!J29)</f>
        <v>0</v>
      </c>
      <c r="K29" s="252">
        <f>SUM('ID5-2'!K29+'ID-5-1'!K29)</f>
        <v>0</v>
      </c>
      <c r="L29" s="252">
        <f>SUM('ID5-2'!L29+'ID-5-1'!L29)</f>
        <v>0</v>
      </c>
      <c r="M29" s="252">
        <f>SUM('ID5-2'!M29+'ID-5-1'!M29)</f>
        <v>0</v>
      </c>
      <c r="N29" s="252">
        <f>SUM('ID5-2'!N29+'ID-5-1'!N29)</f>
        <v>0</v>
      </c>
      <c r="O29" s="1062">
        <v>9</v>
      </c>
    </row>
    <row r="30" spans="1:15" ht="16.5" thickTop="1" thickBot="1" x14ac:dyDescent="0.25">
      <c r="A30" s="1063">
        <v>10</v>
      </c>
      <c r="B30" s="297">
        <f t="shared" si="0"/>
        <v>1</v>
      </c>
      <c r="C30" s="718">
        <f>SUM('ID5-2'!C30+'ID-5-1'!C30)</f>
        <v>1</v>
      </c>
      <c r="D30" s="718">
        <f>SUM('ID5-2'!D30+'ID-5-1'!D30)</f>
        <v>0</v>
      </c>
      <c r="E30" s="718">
        <f>SUM('ID5-2'!E30+'ID-5-1'!E30)</f>
        <v>0</v>
      </c>
      <c r="F30" s="718">
        <f>SUM('ID5-2'!F30+'ID-5-1'!F30)</f>
        <v>0</v>
      </c>
      <c r="G30" s="718">
        <f>SUM('ID5-2'!G30+'ID-5-1'!G30)</f>
        <v>0</v>
      </c>
      <c r="H30" s="718">
        <f>SUM('ID5-2'!H30+'ID-5-1'!H30)</f>
        <v>0</v>
      </c>
      <c r="I30" s="718">
        <f>SUM('ID5-2'!I30+'ID-5-1'!I30)</f>
        <v>0</v>
      </c>
      <c r="J30" s="718">
        <f>SUM('ID5-2'!J30+'ID-5-1'!J30)</f>
        <v>0</v>
      </c>
      <c r="K30" s="718">
        <f>SUM('ID5-2'!K30+'ID-5-1'!K30)</f>
        <v>0</v>
      </c>
      <c r="L30" s="718">
        <f>SUM('ID5-2'!L30+'ID-5-1'!L30)</f>
        <v>0</v>
      </c>
      <c r="M30" s="718">
        <f>SUM('ID5-2'!M30+'ID-5-1'!M30)</f>
        <v>0</v>
      </c>
      <c r="N30" s="718">
        <f>SUM('ID5-2'!N30+'ID-5-1'!N30)</f>
        <v>0</v>
      </c>
      <c r="O30" s="1060">
        <v>10</v>
      </c>
    </row>
    <row r="31" spans="1:15" ht="16.5" thickTop="1" thickBot="1" x14ac:dyDescent="0.25">
      <c r="A31" s="1068" t="s">
        <v>1089</v>
      </c>
      <c r="B31" s="251">
        <f t="shared" si="0"/>
        <v>0</v>
      </c>
      <c r="C31" s="252">
        <f>SUM('ID5-2'!C31+'ID-5-1'!C31)</f>
        <v>0</v>
      </c>
      <c r="D31" s="252">
        <f>SUM('ID5-2'!D31+'ID-5-1'!D31)</f>
        <v>0</v>
      </c>
      <c r="E31" s="252">
        <f>SUM('ID5-2'!E31+'ID-5-1'!E31)</f>
        <v>0</v>
      </c>
      <c r="F31" s="252">
        <f>SUM('ID5-2'!F31+'ID-5-1'!F31)</f>
        <v>0</v>
      </c>
      <c r="G31" s="252">
        <f>SUM('ID5-2'!G31+'ID-5-1'!G31)</f>
        <v>0</v>
      </c>
      <c r="H31" s="252">
        <f>SUM('ID5-2'!H31+'ID-5-1'!H31)</f>
        <v>0</v>
      </c>
      <c r="I31" s="252">
        <f>SUM('ID5-2'!I31+'ID-5-1'!I31)</f>
        <v>0</v>
      </c>
      <c r="J31" s="252">
        <f>SUM('ID5-2'!J31+'ID-5-1'!J31)</f>
        <v>0</v>
      </c>
      <c r="K31" s="252">
        <f>SUM('ID5-2'!K31+'ID-5-1'!K31)</f>
        <v>0</v>
      </c>
      <c r="L31" s="252">
        <f>SUM('ID5-2'!L31+'ID-5-1'!L31)</f>
        <v>0</v>
      </c>
      <c r="M31" s="252">
        <f>SUM('ID5-2'!M31+'ID-5-1'!M31)</f>
        <v>0</v>
      </c>
      <c r="N31" s="252">
        <f>SUM('ID5-2'!N31+'ID-5-1'!N31)</f>
        <v>0</v>
      </c>
      <c r="O31" s="1062" t="s">
        <v>1087</v>
      </c>
    </row>
    <row r="32" spans="1:15" ht="15.75" thickTop="1" x14ac:dyDescent="0.2">
      <c r="A32" s="1071" t="s">
        <v>74</v>
      </c>
      <c r="B32" s="467">
        <f t="shared" si="0"/>
        <v>0</v>
      </c>
      <c r="C32" s="1072">
        <f>SUM('ID5-2'!C32+'ID-5-1'!C32)</f>
        <v>0</v>
      </c>
      <c r="D32" s="1072">
        <f>SUM('ID5-2'!D32+'ID-5-1'!D32)</f>
        <v>0</v>
      </c>
      <c r="E32" s="1072">
        <f>SUM('ID5-2'!E32+'ID-5-1'!E32)</f>
        <v>0</v>
      </c>
      <c r="F32" s="1072">
        <f>SUM('ID5-2'!F32+'ID-5-1'!F32)</f>
        <v>0</v>
      </c>
      <c r="G32" s="1072">
        <f>SUM('ID5-2'!G32+'ID-5-1'!G32)</f>
        <v>0</v>
      </c>
      <c r="H32" s="1072">
        <f>SUM('ID5-2'!H32+'ID-5-1'!H32)</f>
        <v>0</v>
      </c>
      <c r="I32" s="1072">
        <f>SUM('ID5-2'!I32+'ID-5-1'!I32)</f>
        <v>0</v>
      </c>
      <c r="J32" s="1072">
        <f>SUM('ID5-2'!J32+'ID-5-1'!J32)</f>
        <v>0</v>
      </c>
      <c r="K32" s="1072">
        <f>SUM('ID5-2'!K32+'ID-5-1'!K32)</f>
        <v>0</v>
      </c>
      <c r="L32" s="1072">
        <f>SUM('ID5-2'!L32+'ID-5-1'!L32)</f>
        <v>0</v>
      </c>
      <c r="M32" s="1072">
        <f>SUM('ID5-2'!M32+'ID-5-1'!M32)</f>
        <v>0</v>
      </c>
      <c r="N32" s="1072">
        <f>SUM('ID5-2'!N32+'ID-5-1'!N32)</f>
        <v>0</v>
      </c>
      <c r="O32" s="1073" t="s">
        <v>75</v>
      </c>
    </row>
    <row r="33" spans="1:15" ht="30" customHeight="1" x14ac:dyDescent="0.2">
      <c r="A33" s="821" t="s">
        <v>47</v>
      </c>
      <c r="B33" s="269">
        <f>SUM(B8:B32)</f>
        <v>172</v>
      </c>
      <c r="C33" s="269">
        <f t="shared" ref="C33:L33" si="1">SUM(C8:C32)</f>
        <v>10</v>
      </c>
      <c r="D33" s="269">
        <f t="shared" si="1"/>
        <v>15</v>
      </c>
      <c r="E33" s="269">
        <f t="shared" si="1"/>
        <v>15</v>
      </c>
      <c r="F33" s="269">
        <f t="shared" si="1"/>
        <v>15</v>
      </c>
      <c r="G33" s="269">
        <f t="shared" si="1"/>
        <v>20</v>
      </c>
      <c r="H33" s="269">
        <f t="shared" si="1"/>
        <v>7</v>
      </c>
      <c r="I33" s="269">
        <f t="shared" si="1"/>
        <v>19</v>
      </c>
      <c r="J33" s="269">
        <f t="shared" si="1"/>
        <v>16</v>
      </c>
      <c r="K33" s="269">
        <f t="shared" si="1"/>
        <v>10</v>
      </c>
      <c r="L33" s="269">
        <f t="shared" si="1"/>
        <v>13</v>
      </c>
      <c r="M33" s="269">
        <f>SUM(M8:M32)</f>
        <v>15</v>
      </c>
      <c r="N33" s="269">
        <f>SUM(N8:N32)</f>
        <v>17</v>
      </c>
      <c r="O33" s="857" t="s">
        <v>48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M20"/>
  <sheetViews>
    <sheetView view="pageBreakPreview" zoomScaleNormal="100" zoomScaleSheetLayoutView="100" workbookViewId="0">
      <selection activeCell="G14" sqref="F14:G15"/>
    </sheetView>
  </sheetViews>
  <sheetFormatPr defaultRowHeight="15" x14ac:dyDescent="0.25"/>
  <cols>
    <col min="1" max="1" width="27" style="47" customWidth="1"/>
    <col min="2" max="4" width="11" style="47" customWidth="1"/>
    <col min="5" max="5" width="25.42578125" style="47" customWidth="1"/>
    <col min="6" max="6" width="9.85546875" style="29" bestFit="1" customWidth="1"/>
    <col min="7" max="7" width="7" style="29" bestFit="1" customWidth="1"/>
    <col min="8" max="8" width="8.42578125" style="29" bestFit="1" customWidth="1"/>
    <col min="9" max="9" width="9.85546875" style="29" bestFit="1" customWidth="1"/>
    <col min="10" max="10" width="7" style="29" bestFit="1" customWidth="1"/>
    <col min="11" max="11" width="8.42578125" style="29" bestFit="1" customWidth="1"/>
    <col min="12" max="12" width="9.85546875" style="29" bestFit="1" customWidth="1"/>
    <col min="13" max="13" width="7" style="29" bestFit="1" customWidth="1"/>
    <col min="14" max="256" width="9.140625" style="29"/>
    <col min="257" max="257" width="35.7109375" style="29" customWidth="1"/>
    <col min="258" max="260" width="15.7109375" style="29" customWidth="1"/>
    <col min="261" max="261" width="35.7109375" style="29" customWidth="1"/>
    <col min="262" max="262" width="9.85546875" style="29" bestFit="1" customWidth="1"/>
    <col min="263" max="263" width="7" style="29" bestFit="1" customWidth="1"/>
    <col min="264" max="264" width="8.42578125" style="29" bestFit="1" customWidth="1"/>
    <col min="265" max="265" width="9.85546875" style="29" bestFit="1" customWidth="1"/>
    <col min="266" max="266" width="7" style="29" bestFit="1" customWidth="1"/>
    <col min="267" max="267" width="8.42578125" style="29" bestFit="1" customWidth="1"/>
    <col min="268" max="268" width="9.85546875" style="29" bestFit="1" customWidth="1"/>
    <col min="269" max="269" width="7" style="29" bestFit="1" customWidth="1"/>
    <col min="270" max="512" width="9.140625" style="29"/>
    <col min="513" max="513" width="35.7109375" style="29" customWidth="1"/>
    <col min="514" max="516" width="15.7109375" style="29" customWidth="1"/>
    <col min="517" max="517" width="35.7109375" style="29" customWidth="1"/>
    <col min="518" max="518" width="9.85546875" style="29" bestFit="1" customWidth="1"/>
    <col min="519" max="519" width="7" style="29" bestFit="1" customWidth="1"/>
    <col min="520" max="520" width="8.42578125" style="29" bestFit="1" customWidth="1"/>
    <col min="521" max="521" width="9.85546875" style="29" bestFit="1" customWidth="1"/>
    <col min="522" max="522" width="7" style="29" bestFit="1" customWidth="1"/>
    <col min="523" max="523" width="8.42578125" style="29" bestFit="1" customWidth="1"/>
    <col min="524" max="524" width="9.85546875" style="29" bestFit="1" customWidth="1"/>
    <col min="525" max="525" width="7" style="29" bestFit="1" customWidth="1"/>
    <col min="526" max="768" width="9.140625" style="29"/>
    <col min="769" max="769" width="35.7109375" style="29" customWidth="1"/>
    <col min="770" max="772" width="15.7109375" style="29" customWidth="1"/>
    <col min="773" max="773" width="35.7109375" style="29" customWidth="1"/>
    <col min="774" max="774" width="9.85546875" style="29" bestFit="1" customWidth="1"/>
    <col min="775" max="775" width="7" style="29" bestFit="1" customWidth="1"/>
    <col min="776" max="776" width="8.42578125" style="29" bestFit="1" customWidth="1"/>
    <col min="777" max="777" width="9.85546875" style="29" bestFit="1" customWidth="1"/>
    <col min="778" max="778" width="7" style="29" bestFit="1" customWidth="1"/>
    <col min="779" max="779" width="8.42578125" style="29" bestFit="1" customWidth="1"/>
    <col min="780" max="780" width="9.85546875" style="29" bestFit="1" customWidth="1"/>
    <col min="781" max="781" width="7" style="29" bestFit="1" customWidth="1"/>
    <col min="782" max="1024" width="9.140625" style="29"/>
    <col min="1025" max="1025" width="35.7109375" style="29" customWidth="1"/>
    <col min="1026" max="1028" width="15.7109375" style="29" customWidth="1"/>
    <col min="1029" max="1029" width="35.7109375" style="29" customWidth="1"/>
    <col min="1030" max="1030" width="9.85546875" style="29" bestFit="1" customWidth="1"/>
    <col min="1031" max="1031" width="7" style="29" bestFit="1" customWidth="1"/>
    <col min="1032" max="1032" width="8.42578125" style="29" bestFit="1" customWidth="1"/>
    <col min="1033" max="1033" width="9.85546875" style="29" bestFit="1" customWidth="1"/>
    <col min="1034" max="1034" width="7" style="29" bestFit="1" customWidth="1"/>
    <col min="1035" max="1035" width="8.42578125" style="29" bestFit="1" customWidth="1"/>
    <col min="1036" max="1036" width="9.85546875" style="29" bestFit="1" customWidth="1"/>
    <col min="1037" max="1037" width="7" style="29" bestFit="1" customWidth="1"/>
    <col min="1038" max="1280" width="9.140625" style="29"/>
    <col min="1281" max="1281" width="35.7109375" style="29" customWidth="1"/>
    <col min="1282" max="1284" width="15.7109375" style="29" customWidth="1"/>
    <col min="1285" max="1285" width="35.7109375" style="29" customWidth="1"/>
    <col min="1286" max="1286" width="9.85546875" style="29" bestFit="1" customWidth="1"/>
    <col min="1287" max="1287" width="7" style="29" bestFit="1" customWidth="1"/>
    <col min="1288" max="1288" width="8.42578125" style="29" bestFit="1" customWidth="1"/>
    <col min="1289" max="1289" width="9.85546875" style="29" bestFit="1" customWidth="1"/>
    <col min="1290" max="1290" width="7" style="29" bestFit="1" customWidth="1"/>
    <col min="1291" max="1291" width="8.42578125" style="29" bestFit="1" customWidth="1"/>
    <col min="1292" max="1292" width="9.85546875" style="29" bestFit="1" customWidth="1"/>
    <col min="1293" max="1293" width="7" style="29" bestFit="1" customWidth="1"/>
    <col min="1294" max="1536" width="9.140625" style="29"/>
    <col min="1537" max="1537" width="35.7109375" style="29" customWidth="1"/>
    <col min="1538" max="1540" width="15.7109375" style="29" customWidth="1"/>
    <col min="1541" max="1541" width="35.7109375" style="29" customWidth="1"/>
    <col min="1542" max="1542" width="9.85546875" style="29" bestFit="1" customWidth="1"/>
    <col min="1543" max="1543" width="7" style="29" bestFit="1" customWidth="1"/>
    <col min="1544" max="1544" width="8.42578125" style="29" bestFit="1" customWidth="1"/>
    <col min="1545" max="1545" width="9.85546875" style="29" bestFit="1" customWidth="1"/>
    <col min="1546" max="1546" width="7" style="29" bestFit="1" customWidth="1"/>
    <col min="1547" max="1547" width="8.42578125" style="29" bestFit="1" customWidth="1"/>
    <col min="1548" max="1548" width="9.85546875" style="29" bestFit="1" customWidth="1"/>
    <col min="1549" max="1549" width="7" style="29" bestFit="1" customWidth="1"/>
    <col min="1550" max="1792" width="9.140625" style="29"/>
    <col min="1793" max="1793" width="35.7109375" style="29" customWidth="1"/>
    <col min="1794" max="1796" width="15.7109375" style="29" customWidth="1"/>
    <col min="1797" max="1797" width="35.7109375" style="29" customWidth="1"/>
    <col min="1798" max="1798" width="9.85546875" style="29" bestFit="1" customWidth="1"/>
    <col min="1799" max="1799" width="7" style="29" bestFit="1" customWidth="1"/>
    <col min="1800" max="1800" width="8.42578125" style="29" bestFit="1" customWidth="1"/>
    <col min="1801" max="1801" width="9.85546875" style="29" bestFit="1" customWidth="1"/>
    <col min="1802" max="1802" width="7" style="29" bestFit="1" customWidth="1"/>
    <col min="1803" max="1803" width="8.42578125" style="29" bestFit="1" customWidth="1"/>
    <col min="1804" max="1804" width="9.85546875" style="29" bestFit="1" customWidth="1"/>
    <col min="1805" max="1805" width="7" style="29" bestFit="1" customWidth="1"/>
    <col min="1806" max="2048" width="9.140625" style="29"/>
    <col min="2049" max="2049" width="35.7109375" style="29" customWidth="1"/>
    <col min="2050" max="2052" width="15.7109375" style="29" customWidth="1"/>
    <col min="2053" max="2053" width="35.7109375" style="29" customWidth="1"/>
    <col min="2054" max="2054" width="9.85546875" style="29" bestFit="1" customWidth="1"/>
    <col min="2055" max="2055" width="7" style="29" bestFit="1" customWidth="1"/>
    <col min="2056" max="2056" width="8.42578125" style="29" bestFit="1" customWidth="1"/>
    <col min="2057" max="2057" width="9.85546875" style="29" bestFit="1" customWidth="1"/>
    <col min="2058" max="2058" width="7" style="29" bestFit="1" customWidth="1"/>
    <col min="2059" max="2059" width="8.42578125" style="29" bestFit="1" customWidth="1"/>
    <col min="2060" max="2060" width="9.85546875" style="29" bestFit="1" customWidth="1"/>
    <col min="2061" max="2061" width="7" style="29" bestFit="1" customWidth="1"/>
    <col min="2062" max="2304" width="9.140625" style="29"/>
    <col min="2305" max="2305" width="35.7109375" style="29" customWidth="1"/>
    <col min="2306" max="2308" width="15.7109375" style="29" customWidth="1"/>
    <col min="2309" max="2309" width="35.7109375" style="29" customWidth="1"/>
    <col min="2310" max="2310" width="9.85546875" style="29" bestFit="1" customWidth="1"/>
    <col min="2311" max="2311" width="7" style="29" bestFit="1" customWidth="1"/>
    <col min="2312" max="2312" width="8.42578125" style="29" bestFit="1" customWidth="1"/>
    <col min="2313" max="2313" width="9.85546875" style="29" bestFit="1" customWidth="1"/>
    <col min="2314" max="2314" width="7" style="29" bestFit="1" customWidth="1"/>
    <col min="2315" max="2315" width="8.42578125" style="29" bestFit="1" customWidth="1"/>
    <col min="2316" max="2316" width="9.85546875" style="29" bestFit="1" customWidth="1"/>
    <col min="2317" max="2317" width="7" style="29" bestFit="1" customWidth="1"/>
    <col min="2318" max="2560" width="9.140625" style="29"/>
    <col min="2561" max="2561" width="35.7109375" style="29" customWidth="1"/>
    <col min="2562" max="2564" width="15.7109375" style="29" customWidth="1"/>
    <col min="2565" max="2565" width="35.7109375" style="29" customWidth="1"/>
    <col min="2566" max="2566" width="9.85546875" style="29" bestFit="1" customWidth="1"/>
    <col min="2567" max="2567" width="7" style="29" bestFit="1" customWidth="1"/>
    <col min="2568" max="2568" width="8.42578125" style="29" bestFit="1" customWidth="1"/>
    <col min="2569" max="2569" width="9.85546875" style="29" bestFit="1" customWidth="1"/>
    <col min="2570" max="2570" width="7" style="29" bestFit="1" customWidth="1"/>
    <col min="2571" max="2571" width="8.42578125" style="29" bestFit="1" customWidth="1"/>
    <col min="2572" max="2572" width="9.85546875" style="29" bestFit="1" customWidth="1"/>
    <col min="2573" max="2573" width="7" style="29" bestFit="1" customWidth="1"/>
    <col min="2574" max="2816" width="9.140625" style="29"/>
    <col min="2817" max="2817" width="35.7109375" style="29" customWidth="1"/>
    <col min="2818" max="2820" width="15.7109375" style="29" customWidth="1"/>
    <col min="2821" max="2821" width="35.7109375" style="29" customWidth="1"/>
    <col min="2822" max="2822" width="9.85546875" style="29" bestFit="1" customWidth="1"/>
    <col min="2823" max="2823" width="7" style="29" bestFit="1" customWidth="1"/>
    <col min="2824" max="2824" width="8.42578125" style="29" bestFit="1" customWidth="1"/>
    <col min="2825" max="2825" width="9.85546875" style="29" bestFit="1" customWidth="1"/>
    <col min="2826" max="2826" width="7" style="29" bestFit="1" customWidth="1"/>
    <col min="2827" max="2827" width="8.42578125" style="29" bestFit="1" customWidth="1"/>
    <col min="2828" max="2828" width="9.85546875" style="29" bestFit="1" customWidth="1"/>
    <col min="2829" max="2829" width="7" style="29" bestFit="1" customWidth="1"/>
    <col min="2830" max="3072" width="9.140625" style="29"/>
    <col min="3073" max="3073" width="35.7109375" style="29" customWidth="1"/>
    <col min="3074" max="3076" width="15.7109375" style="29" customWidth="1"/>
    <col min="3077" max="3077" width="35.7109375" style="29" customWidth="1"/>
    <col min="3078" max="3078" width="9.85546875" style="29" bestFit="1" customWidth="1"/>
    <col min="3079" max="3079" width="7" style="29" bestFit="1" customWidth="1"/>
    <col min="3080" max="3080" width="8.42578125" style="29" bestFit="1" customWidth="1"/>
    <col min="3081" max="3081" width="9.85546875" style="29" bestFit="1" customWidth="1"/>
    <col min="3082" max="3082" width="7" style="29" bestFit="1" customWidth="1"/>
    <col min="3083" max="3083" width="8.42578125" style="29" bestFit="1" customWidth="1"/>
    <col min="3084" max="3084" width="9.85546875" style="29" bestFit="1" customWidth="1"/>
    <col min="3085" max="3085" width="7" style="29" bestFit="1" customWidth="1"/>
    <col min="3086" max="3328" width="9.140625" style="29"/>
    <col min="3329" max="3329" width="35.7109375" style="29" customWidth="1"/>
    <col min="3330" max="3332" width="15.7109375" style="29" customWidth="1"/>
    <col min="3333" max="3333" width="35.7109375" style="29" customWidth="1"/>
    <col min="3334" max="3334" width="9.85546875" style="29" bestFit="1" customWidth="1"/>
    <col min="3335" max="3335" width="7" style="29" bestFit="1" customWidth="1"/>
    <col min="3336" max="3336" width="8.42578125" style="29" bestFit="1" customWidth="1"/>
    <col min="3337" max="3337" width="9.85546875" style="29" bestFit="1" customWidth="1"/>
    <col min="3338" max="3338" width="7" style="29" bestFit="1" customWidth="1"/>
    <col min="3339" max="3339" width="8.42578125" style="29" bestFit="1" customWidth="1"/>
    <col min="3340" max="3340" width="9.85546875" style="29" bestFit="1" customWidth="1"/>
    <col min="3341" max="3341" width="7" style="29" bestFit="1" customWidth="1"/>
    <col min="3342" max="3584" width="9.140625" style="29"/>
    <col min="3585" max="3585" width="35.7109375" style="29" customWidth="1"/>
    <col min="3586" max="3588" width="15.7109375" style="29" customWidth="1"/>
    <col min="3589" max="3589" width="35.7109375" style="29" customWidth="1"/>
    <col min="3590" max="3590" width="9.85546875" style="29" bestFit="1" customWidth="1"/>
    <col min="3591" max="3591" width="7" style="29" bestFit="1" customWidth="1"/>
    <col min="3592" max="3592" width="8.42578125" style="29" bestFit="1" customWidth="1"/>
    <col min="3593" max="3593" width="9.85546875" style="29" bestFit="1" customWidth="1"/>
    <col min="3594" max="3594" width="7" style="29" bestFit="1" customWidth="1"/>
    <col min="3595" max="3595" width="8.42578125" style="29" bestFit="1" customWidth="1"/>
    <col min="3596" max="3596" width="9.85546875" style="29" bestFit="1" customWidth="1"/>
    <col min="3597" max="3597" width="7" style="29" bestFit="1" customWidth="1"/>
    <col min="3598" max="3840" width="9.140625" style="29"/>
    <col min="3841" max="3841" width="35.7109375" style="29" customWidth="1"/>
    <col min="3842" max="3844" width="15.7109375" style="29" customWidth="1"/>
    <col min="3845" max="3845" width="35.7109375" style="29" customWidth="1"/>
    <col min="3846" max="3846" width="9.85546875" style="29" bestFit="1" customWidth="1"/>
    <col min="3847" max="3847" width="7" style="29" bestFit="1" customWidth="1"/>
    <col min="3848" max="3848" width="8.42578125" style="29" bestFit="1" customWidth="1"/>
    <col min="3849" max="3849" width="9.85546875" style="29" bestFit="1" customWidth="1"/>
    <col min="3850" max="3850" width="7" style="29" bestFit="1" customWidth="1"/>
    <col min="3851" max="3851" width="8.42578125" style="29" bestFit="1" customWidth="1"/>
    <col min="3852" max="3852" width="9.85546875" style="29" bestFit="1" customWidth="1"/>
    <col min="3853" max="3853" width="7" style="29" bestFit="1" customWidth="1"/>
    <col min="3854" max="4096" width="9.140625" style="29"/>
    <col min="4097" max="4097" width="35.7109375" style="29" customWidth="1"/>
    <col min="4098" max="4100" width="15.7109375" style="29" customWidth="1"/>
    <col min="4101" max="4101" width="35.7109375" style="29" customWidth="1"/>
    <col min="4102" max="4102" width="9.85546875" style="29" bestFit="1" customWidth="1"/>
    <col min="4103" max="4103" width="7" style="29" bestFit="1" customWidth="1"/>
    <col min="4104" max="4104" width="8.42578125" style="29" bestFit="1" customWidth="1"/>
    <col min="4105" max="4105" width="9.85546875" style="29" bestFit="1" customWidth="1"/>
    <col min="4106" max="4106" width="7" style="29" bestFit="1" customWidth="1"/>
    <col min="4107" max="4107" width="8.42578125" style="29" bestFit="1" customWidth="1"/>
    <col min="4108" max="4108" width="9.85546875" style="29" bestFit="1" customWidth="1"/>
    <col min="4109" max="4109" width="7" style="29" bestFit="1" customWidth="1"/>
    <col min="4110" max="4352" width="9.140625" style="29"/>
    <col min="4353" max="4353" width="35.7109375" style="29" customWidth="1"/>
    <col min="4354" max="4356" width="15.7109375" style="29" customWidth="1"/>
    <col min="4357" max="4357" width="35.7109375" style="29" customWidth="1"/>
    <col min="4358" max="4358" width="9.85546875" style="29" bestFit="1" customWidth="1"/>
    <col min="4359" max="4359" width="7" style="29" bestFit="1" customWidth="1"/>
    <col min="4360" max="4360" width="8.42578125" style="29" bestFit="1" customWidth="1"/>
    <col min="4361" max="4361" width="9.85546875" style="29" bestFit="1" customWidth="1"/>
    <col min="4362" max="4362" width="7" style="29" bestFit="1" customWidth="1"/>
    <col min="4363" max="4363" width="8.42578125" style="29" bestFit="1" customWidth="1"/>
    <col min="4364" max="4364" width="9.85546875" style="29" bestFit="1" customWidth="1"/>
    <col min="4365" max="4365" width="7" style="29" bestFit="1" customWidth="1"/>
    <col min="4366" max="4608" width="9.140625" style="29"/>
    <col min="4609" max="4609" width="35.7109375" style="29" customWidth="1"/>
    <col min="4610" max="4612" width="15.7109375" style="29" customWidth="1"/>
    <col min="4613" max="4613" width="35.7109375" style="29" customWidth="1"/>
    <col min="4614" max="4614" width="9.85546875" style="29" bestFit="1" customWidth="1"/>
    <col min="4615" max="4615" width="7" style="29" bestFit="1" customWidth="1"/>
    <col min="4616" max="4616" width="8.42578125" style="29" bestFit="1" customWidth="1"/>
    <col min="4617" max="4617" width="9.85546875" style="29" bestFit="1" customWidth="1"/>
    <col min="4618" max="4618" width="7" style="29" bestFit="1" customWidth="1"/>
    <col min="4619" max="4619" width="8.42578125" style="29" bestFit="1" customWidth="1"/>
    <col min="4620" max="4620" width="9.85546875" style="29" bestFit="1" customWidth="1"/>
    <col min="4621" max="4621" width="7" style="29" bestFit="1" customWidth="1"/>
    <col min="4622" max="4864" width="9.140625" style="29"/>
    <col min="4865" max="4865" width="35.7109375" style="29" customWidth="1"/>
    <col min="4866" max="4868" width="15.7109375" style="29" customWidth="1"/>
    <col min="4869" max="4869" width="35.7109375" style="29" customWidth="1"/>
    <col min="4870" max="4870" width="9.85546875" style="29" bestFit="1" customWidth="1"/>
    <col min="4871" max="4871" width="7" style="29" bestFit="1" customWidth="1"/>
    <col min="4872" max="4872" width="8.42578125" style="29" bestFit="1" customWidth="1"/>
    <col min="4873" max="4873" width="9.85546875" style="29" bestFit="1" customWidth="1"/>
    <col min="4874" max="4874" width="7" style="29" bestFit="1" customWidth="1"/>
    <col min="4875" max="4875" width="8.42578125" style="29" bestFit="1" customWidth="1"/>
    <col min="4876" max="4876" width="9.85546875" style="29" bestFit="1" customWidth="1"/>
    <col min="4877" max="4877" width="7" style="29" bestFit="1" customWidth="1"/>
    <col min="4878" max="5120" width="9.140625" style="29"/>
    <col min="5121" max="5121" width="35.7109375" style="29" customWidth="1"/>
    <col min="5122" max="5124" width="15.7109375" style="29" customWidth="1"/>
    <col min="5125" max="5125" width="35.7109375" style="29" customWidth="1"/>
    <col min="5126" max="5126" width="9.85546875" style="29" bestFit="1" customWidth="1"/>
    <col min="5127" max="5127" width="7" style="29" bestFit="1" customWidth="1"/>
    <col min="5128" max="5128" width="8.42578125" style="29" bestFit="1" customWidth="1"/>
    <col min="5129" max="5129" width="9.85546875" style="29" bestFit="1" customWidth="1"/>
    <col min="5130" max="5130" width="7" style="29" bestFit="1" customWidth="1"/>
    <col min="5131" max="5131" width="8.42578125" style="29" bestFit="1" customWidth="1"/>
    <col min="5132" max="5132" width="9.85546875" style="29" bestFit="1" customWidth="1"/>
    <col min="5133" max="5133" width="7" style="29" bestFit="1" customWidth="1"/>
    <col min="5134" max="5376" width="9.140625" style="29"/>
    <col min="5377" max="5377" width="35.7109375" style="29" customWidth="1"/>
    <col min="5378" max="5380" width="15.7109375" style="29" customWidth="1"/>
    <col min="5381" max="5381" width="35.7109375" style="29" customWidth="1"/>
    <col min="5382" max="5382" width="9.85546875" style="29" bestFit="1" customWidth="1"/>
    <col min="5383" max="5383" width="7" style="29" bestFit="1" customWidth="1"/>
    <col min="5384" max="5384" width="8.42578125" style="29" bestFit="1" customWidth="1"/>
    <col min="5385" max="5385" width="9.85546875" style="29" bestFit="1" customWidth="1"/>
    <col min="5386" max="5386" width="7" style="29" bestFit="1" customWidth="1"/>
    <col min="5387" max="5387" width="8.42578125" style="29" bestFit="1" customWidth="1"/>
    <col min="5388" max="5388" width="9.85546875" style="29" bestFit="1" customWidth="1"/>
    <col min="5389" max="5389" width="7" style="29" bestFit="1" customWidth="1"/>
    <col min="5390" max="5632" width="9.140625" style="29"/>
    <col min="5633" max="5633" width="35.7109375" style="29" customWidth="1"/>
    <col min="5634" max="5636" width="15.7109375" style="29" customWidth="1"/>
    <col min="5637" max="5637" width="35.7109375" style="29" customWidth="1"/>
    <col min="5638" max="5638" width="9.85546875" style="29" bestFit="1" customWidth="1"/>
    <col min="5639" max="5639" width="7" style="29" bestFit="1" customWidth="1"/>
    <col min="5640" max="5640" width="8.42578125" style="29" bestFit="1" customWidth="1"/>
    <col min="5641" max="5641" width="9.85546875" style="29" bestFit="1" customWidth="1"/>
    <col min="5642" max="5642" width="7" style="29" bestFit="1" customWidth="1"/>
    <col min="5643" max="5643" width="8.42578125" style="29" bestFit="1" customWidth="1"/>
    <col min="5644" max="5644" width="9.85546875" style="29" bestFit="1" customWidth="1"/>
    <col min="5645" max="5645" width="7" style="29" bestFit="1" customWidth="1"/>
    <col min="5646" max="5888" width="9.140625" style="29"/>
    <col min="5889" max="5889" width="35.7109375" style="29" customWidth="1"/>
    <col min="5890" max="5892" width="15.7109375" style="29" customWidth="1"/>
    <col min="5893" max="5893" width="35.7109375" style="29" customWidth="1"/>
    <col min="5894" max="5894" width="9.85546875" style="29" bestFit="1" customWidth="1"/>
    <col min="5895" max="5895" width="7" style="29" bestFit="1" customWidth="1"/>
    <col min="5896" max="5896" width="8.42578125" style="29" bestFit="1" customWidth="1"/>
    <col min="5897" max="5897" width="9.85546875" style="29" bestFit="1" customWidth="1"/>
    <col min="5898" max="5898" width="7" style="29" bestFit="1" customWidth="1"/>
    <col min="5899" max="5899" width="8.42578125" style="29" bestFit="1" customWidth="1"/>
    <col min="5900" max="5900" width="9.85546875" style="29" bestFit="1" customWidth="1"/>
    <col min="5901" max="5901" width="7" style="29" bestFit="1" customWidth="1"/>
    <col min="5902" max="6144" width="9.140625" style="29"/>
    <col min="6145" max="6145" width="35.7109375" style="29" customWidth="1"/>
    <col min="6146" max="6148" width="15.7109375" style="29" customWidth="1"/>
    <col min="6149" max="6149" width="35.7109375" style="29" customWidth="1"/>
    <col min="6150" max="6150" width="9.85546875" style="29" bestFit="1" customWidth="1"/>
    <col min="6151" max="6151" width="7" style="29" bestFit="1" customWidth="1"/>
    <col min="6152" max="6152" width="8.42578125" style="29" bestFit="1" customWidth="1"/>
    <col min="6153" max="6153" width="9.85546875" style="29" bestFit="1" customWidth="1"/>
    <col min="6154" max="6154" width="7" style="29" bestFit="1" customWidth="1"/>
    <col min="6155" max="6155" width="8.42578125" style="29" bestFit="1" customWidth="1"/>
    <col min="6156" max="6156" width="9.85546875" style="29" bestFit="1" customWidth="1"/>
    <col min="6157" max="6157" width="7" style="29" bestFit="1" customWidth="1"/>
    <col min="6158" max="6400" width="9.140625" style="29"/>
    <col min="6401" max="6401" width="35.7109375" style="29" customWidth="1"/>
    <col min="6402" max="6404" width="15.7109375" style="29" customWidth="1"/>
    <col min="6405" max="6405" width="35.7109375" style="29" customWidth="1"/>
    <col min="6406" max="6406" width="9.85546875" style="29" bestFit="1" customWidth="1"/>
    <col min="6407" max="6407" width="7" style="29" bestFit="1" customWidth="1"/>
    <col min="6408" max="6408" width="8.42578125" style="29" bestFit="1" customWidth="1"/>
    <col min="6409" max="6409" width="9.85546875" style="29" bestFit="1" customWidth="1"/>
    <col min="6410" max="6410" width="7" style="29" bestFit="1" customWidth="1"/>
    <col min="6411" max="6411" width="8.42578125" style="29" bestFit="1" customWidth="1"/>
    <col min="6412" max="6412" width="9.85546875" style="29" bestFit="1" customWidth="1"/>
    <col min="6413" max="6413" width="7" style="29" bestFit="1" customWidth="1"/>
    <col min="6414" max="6656" width="9.140625" style="29"/>
    <col min="6657" max="6657" width="35.7109375" style="29" customWidth="1"/>
    <col min="6658" max="6660" width="15.7109375" style="29" customWidth="1"/>
    <col min="6661" max="6661" width="35.7109375" style="29" customWidth="1"/>
    <col min="6662" max="6662" width="9.85546875" style="29" bestFit="1" customWidth="1"/>
    <col min="6663" max="6663" width="7" style="29" bestFit="1" customWidth="1"/>
    <col min="6664" max="6664" width="8.42578125" style="29" bestFit="1" customWidth="1"/>
    <col min="6665" max="6665" width="9.85546875" style="29" bestFit="1" customWidth="1"/>
    <col min="6666" max="6666" width="7" style="29" bestFit="1" customWidth="1"/>
    <col min="6667" max="6667" width="8.42578125" style="29" bestFit="1" customWidth="1"/>
    <col min="6668" max="6668" width="9.85546875" style="29" bestFit="1" customWidth="1"/>
    <col min="6669" max="6669" width="7" style="29" bestFit="1" customWidth="1"/>
    <col min="6670" max="6912" width="9.140625" style="29"/>
    <col min="6913" max="6913" width="35.7109375" style="29" customWidth="1"/>
    <col min="6914" max="6916" width="15.7109375" style="29" customWidth="1"/>
    <col min="6917" max="6917" width="35.7109375" style="29" customWidth="1"/>
    <col min="6918" max="6918" width="9.85546875" style="29" bestFit="1" customWidth="1"/>
    <col min="6919" max="6919" width="7" style="29" bestFit="1" customWidth="1"/>
    <col min="6920" max="6920" width="8.42578125" style="29" bestFit="1" customWidth="1"/>
    <col min="6921" max="6921" width="9.85546875" style="29" bestFit="1" customWidth="1"/>
    <col min="6922" max="6922" width="7" style="29" bestFit="1" customWidth="1"/>
    <col min="6923" max="6923" width="8.42578125" style="29" bestFit="1" customWidth="1"/>
    <col min="6924" max="6924" width="9.85546875" style="29" bestFit="1" customWidth="1"/>
    <col min="6925" max="6925" width="7" style="29" bestFit="1" customWidth="1"/>
    <col min="6926" max="7168" width="9.140625" style="29"/>
    <col min="7169" max="7169" width="35.7109375" style="29" customWidth="1"/>
    <col min="7170" max="7172" width="15.7109375" style="29" customWidth="1"/>
    <col min="7173" max="7173" width="35.7109375" style="29" customWidth="1"/>
    <col min="7174" max="7174" width="9.85546875" style="29" bestFit="1" customWidth="1"/>
    <col min="7175" max="7175" width="7" style="29" bestFit="1" customWidth="1"/>
    <col min="7176" max="7176" width="8.42578125" style="29" bestFit="1" customWidth="1"/>
    <col min="7177" max="7177" width="9.85546875" style="29" bestFit="1" customWidth="1"/>
    <col min="7178" max="7178" width="7" style="29" bestFit="1" customWidth="1"/>
    <col min="7179" max="7179" width="8.42578125" style="29" bestFit="1" customWidth="1"/>
    <col min="7180" max="7180" width="9.85546875" style="29" bestFit="1" customWidth="1"/>
    <col min="7181" max="7181" width="7" style="29" bestFit="1" customWidth="1"/>
    <col min="7182" max="7424" width="9.140625" style="29"/>
    <col min="7425" max="7425" width="35.7109375" style="29" customWidth="1"/>
    <col min="7426" max="7428" width="15.7109375" style="29" customWidth="1"/>
    <col min="7429" max="7429" width="35.7109375" style="29" customWidth="1"/>
    <col min="7430" max="7430" width="9.85546875" style="29" bestFit="1" customWidth="1"/>
    <col min="7431" max="7431" width="7" style="29" bestFit="1" customWidth="1"/>
    <col min="7432" max="7432" width="8.42578125" style="29" bestFit="1" customWidth="1"/>
    <col min="7433" max="7433" width="9.85546875" style="29" bestFit="1" customWidth="1"/>
    <col min="7434" max="7434" width="7" style="29" bestFit="1" customWidth="1"/>
    <col min="7435" max="7435" width="8.42578125" style="29" bestFit="1" customWidth="1"/>
    <col min="7436" max="7436" width="9.85546875" style="29" bestFit="1" customWidth="1"/>
    <col min="7437" max="7437" width="7" style="29" bestFit="1" customWidth="1"/>
    <col min="7438" max="7680" width="9.140625" style="29"/>
    <col min="7681" max="7681" width="35.7109375" style="29" customWidth="1"/>
    <col min="7682" max="7684" width="15.7109375" style="29" customWidth="1"/>
    <col min="7685" max="7685" width="35.7109375" style="29" customWidth="1"/>
    <col min="7686" max="7686" width="9.85546875" style="29" bestFit="1" customWidth="1"/>
    <col min="7687" max="7687" width="7" style="29" bestFit="1" customWidth="1"/>
    <col min="7688" max="7688" width="8.42578125" style="29" bestFit="1" customWidth="1"/>
    <col min="7689" max="7689" width="9.85546875" style="29" bestFit="1" customWidth="1"/>
    <col min="7690" max="7690" width="7" style="29" bestFit="1" customWidth="1"/>
    <col min="7691" max="7691" width="8.42578125" style="29" bestFit="1" customWidth="1"/>
    <col min="7692" max="7692" width="9.85546875" style="29" bestFit="1" customWidth="1"/>
    <col min="7693" max="7693" width="7" style="29" bestFit="1" customWidth="1"/>
    <col min="7694" max="7936" width="9.140625" style="29"/>
    <col min="7937" max="7937" width="35.7109375" style="29" customWidth="1"/>
    <col min="7938" max="7940" width="15.7109375" style="29" customWidth="1"/>
    <col min="7941" max="7941" width="35.7109375" style="29" customWidth="1"/>
    <col min="7942" max="7942" width="9.85546875" style="29" bestFit="1" customWidth="1"/>
    <col min="7943" max="7943" width="7" style="29" bestFit="1" customWidth="1"/>
    <col min="7944" max="7944" width="8.42578125" style="29" bestFit="1" customWidth="1"/>
    <col min="7945" max="7945" width="9.85546875" style="29" bestFit="1" customWidth="1"/>
    <col min="7946" max="7946" width="7" style="29" bestFit="1" customWidth="1"/>
    <col min="7947" max="7947" width="8.42578125" style="29" bestFit="1" customWidth="1"/>
    <col min="7948" max="7948" width="9.85546875" style="29" bestFit="1" customWidth="1"/>
    <col min="7949" max="7949" width="7" style="29" bestFit="1" customWidth="1"/>
    <col min="7950" max="8192" width="9.140625" style="29"/>
    <col min="8193" max="8193" width="35.7109375" style="29" customWidth="1"/>
    <col min="8194" max="8196" width="15.7109375" style="29" customWidth="1"/>
    <col min="8197" max="8197" width="35.7109375" style="29" customWidth="1"/>
    <col min="8198" max="8198" width="9.85546875" style="29" bestFit="1" customWidth="1"/>
    <col min="8199" max="8199" width="7" style="29" bestFit="1" customWidth="1"/>
    <col min="8200" max="8200" width="8.42578125" style="29" bestFit="1" customWidth="1"/>
    <col min="8201" max="8201" width="9.85546875" style="29" bestFit="1" customWidth="1"/>
    <col min="8202" max="8202" width="7" style="29" bestFit="1" customWidth="1"/>
    <col min="8203" max="8203" width="8.42578125" style="29" bestFit="1" customWidth="1"/>
    <col min="8204" max="8204" width="9.85546875" style="29" bestFit="1" customWidth="1"/>
    <col min="8205" max="8205" width="7" style="29" bestFit="1" customWidth="1"/>
    <col min="8206" max="8448" width="9.140625" style="29"/>
    <col min="8449" max="8449" width="35.7109375" style="29" customWidth="1"/>
    <col min="8450" max="8452" width="15.7109375" style="29" customWidth="1"/>
    <col min="8453" max="8453" width="35.7109375" style="29" customWidth="1"/>
    <col min="8454" max="8454" width="9.85546875" style="29" bestFit="1" customWidth="1"/>
    <col min="8455" max="8455" width="7" style="29" bestFit="1" customWidth="1"/>
    <col min="8456" max="8456" width="8.42578125" style="29" bestFit="1" customWidth="1"/>
    <col min="8457" max="8457" width="9.85546875" style="29" bestFit="1" customWidth="1"/>
    <col min="8458" max="8458" width="7" style="29" bestFit="1" customWidth="1"/>
    <col min="8459" max="8459" width="8.42578125" style="29" bestFit="1" customWidth="1"/>
    <col min="8460" max="8460" width="9.85546875" style="29" bestFit="1" customWidth="1"/>
    <col min="8461" max="8461" width="7" style="29" bestFit="1" customWidth="1"/>
    <col min="8462" max="8704" width="9.140625" style="29"/>
    <col min="8705" max="8705" width="35.7109375" style="29" customWidth="1"/>
    <col min="8706" max="8708" width="15.7109375" style="29" customWidth="1"/>
    <col min="8709" max="8709" width="35.7109375" style="29" customWidth="1"/>
    <col min="8710" max="8710" width="9.85546875" style="29" bestFit="1" customWidth="1"/>
    <col min="8711" max="8711" width="7" style="29" bestFit="1" customWidth="1"/>
    <col min="8712" max="8712" width="8.42578125" style="29" bestFit="1" customWidth="1"/>
    <col min="8713" max="8713" width="9.85546875" style="29" bestFit="1" customWidth="1"/>
    <col min="8714" max="8714" width="7" style="29" bestFit="1" customWidth="1"/>
    <col min="8715" max="8715" width="8.42578125" style="29" bestFit="1" customWidth="1"/>
    <col min="8716" max="8716" width="9.85546875" style="29" bestFit="1" customWidth="1"/>
    <col min="8717" max="8717" width="7" style="29" bestFit="1" customWidth="1"/>
    <col min="8718" max="8960" width="9.140625" style="29"/>
    <col min="8961" max="8961" width="35.7109375" style="29" customWidth="1"/>
    <col min="8962" max="8964" width="15.7109375" style="29" customWidth="1"/>
    <col min="8965" max="8965" width="35.7109375" style="29" customWidth="1"/>
    <col min="8966" max="8966" width="9.85546875" style="29" bestFit="1" customWidth="1"/>
    <col min="8967" max="8967" width="7" style="29" bestFit="1" customWidth="1"/>
    <col min="8968" max="8968" width="8.42578125" style="29" bestFit="1" customWidth="1"/>
    <col min="8969" max="8969" width="9.85546875" style="29" bestFit="1" customWidth="1"/>
    <col min="8970" max="8970" width="7" style="29" bestFit="1" customWidth="1"/>
    <col min="8971" max="8971" width="8.42578125" style="29" bestFit="1" customWidth="1"/>
    <col min="8972" max="8972" width="9.85546875" style="29" bestFit="1" customWidth="1"/>
    <col min="8973" max="8973" width="7" style="29" bestFit="1" customWidth="1"/>
    <col min="8974" max="9216" width="9.140625" style="29"/>
    <col min="9217" max="9217" width="35.7109375" style="29" customWidth="1"/>
    <col min="9218" max="9220" width="15.7109375" style="29" customWidth="1"/>
    <col min="9221" max="9221" width="35.7109375" style="29" customWidth="1"/>
    <col min="9222" max="9222" width="9.85546875" style="29" bestFit="1" customWidth="1"/>
    <col min="9223" max="9223" width="7" style="29" bestFit="1" customWidth="1"/>
    <col min="9224" max="9224" width="8.42578125" style="29" bestFit="1" customWidth="1"/>
    <col min="9225" max="9225" width="9.85546875" style="29" bestFit="1" customWidth="1"/>
    <col min="9226" max="9226" width="7" style="29" bestFit="1" customWidth="1"/>
    <col min="9227" max="9227" width="8.42578125" style="29" bestFit="1" customWidth="1"/>
    <col min="9228" max="9228" width="9.85546875" style="29" bestFit="1" customWidth="1"/>
    <col min="9229" max="9229" width="7" style="29" bestFit="1" customWidth="1"/>
    <col min="9230" max="9472" width="9.140625" style="29"/>
    <col min="9473" max="9473" width="35.7109375" style="29" customWidth="1"/>
    <col min="9474" max="9476" width="15.7109375" style="29" customWidth="1"/>
    <col min="9477" max="9477" width="35.7109375" style="29" customWidth="1"/>
    <col min="9478" max="9478" width="9.85546875" style="29" bestFit="1" customWidth="1"/>
    <col min="9479" max="9479" width="7" style="29" bestFit="1" customWidth="1"/>
    <col min="9480" max="9480" width="8.42578125" style="29" bestFit="1" customWidth="1"/>
    <col min="9481" max="9481" width="9.85546875" style="29" bestFit="1" customWidth="1"/>
    <col min="9482" max="9482" width="7" style="29" bestFit="1" customWidth="1"/>
    <col min="9483" max="9483" width="8.42578125" style="29" bestFit="1" customWidth="1"/>
    <col min="9484" max="9484" width="9.85546875" style="29" bestFit="1" customWidth="1"/>
    <col min="9485" max="9485" width="7" style="29" bestFit="1" customWidth="1"/>
    <col min="9486" max="9728" width="9.140625" style="29"/>
    <col min="9729" max="9729" width="35.7109375" style="29" customWidth="1"/>
    <col min="9730" max="9732" width="15.7109375" style="29" customWidth="1"/>
    <col min="9733" max="9733" width="35.7109375" style="29" customWidth="1"/>
    <col min="9734" max="9734" width="9.85546875" style="29" bestFit="1" customWidth="1"/>
    <col min="9735" max="9735" width="7" style="29" bestFit="1" customWidth="1"/>
    <col min="9736" max="9736" width="8.42578125" style="29" bestFit="1" customWidth="1"/>
    <col min="9737" max="9737" width="9.85546875" style="29" bestFit="1" customWidth="1"/>
    <col min="9738" max="9738" width="7" style="29" bestFit="1" customWidth="1"/>
    <col min="9739" max="9739" width="8.42578125" style="29" bestFit="1" customWidth="1"/>
    <col min="9740" max="9740" width="9.85546875" style="29" bestFit="1" customWidth="1"/>
    <col min="9741" max="9741" width="7" style="29" bestFit="1" customWidth="1"/>
    <col min="9742" max="9984" width="9.140625" style="29"/>
    <col min="9985" max="9985" width="35.7109375" style="29" customWidth="1"/>
    <col min="9986" max="9988" width="15.7109375" style="29" customWidth="1"/>
    <col min="9989" max="9989" width="35.7109375" style="29" customWidth="1"/>
    <col min="9990" max="9990" width="9.85546875" style="29" bestFit="1" customWidth="1"/>
    <col min="9991" max="9991" width="7" style="29" bestFit="1" customWidth="1"/>
    <col min="9992" max="9992" width="8.42578125" style="29" bestFit="1" customWidth="1"/>
    <col min="9993" max="9993" width="9.85546875" style="29" bestFit="1" customWidth="1"/>
    <col min="9994" max="9994" width="7" style="29" bestFit="1" customWidth="1"/>
    <col min="9995" max="9995" width="8.42578125" style="29" bestFit="1" customWidth="1"/>
    <col min="9996" max="9996" width="9.85546875" style="29" bestFit="1" customWidth="1"/>
    <col min="9997" max="9997" width="7" style="29" bestFit="1" customWidth="1"/>
    <col min="9998" max="10240" width="9.140625" style="29"/>
    <col min="10241" max="10241" width="35.7109375" style="29" customWidth="1"/>
    <col min="10242" max="10244" width="15.7109375" style="29" customWidth="1"/>
    <col min="10245" max="10245" width="35.7109375" style="29" customWidth="1"/>
    <col min="10246" max="10246" width="9.85546875" style="29" bestFit="1" customWidth="1"/>
    <col min="10247" max="10247" width="7" style="29" bestFit="1" customWidth="1"/>
    <col min="10248" max="10248" width="8.42578125" style="29" bestFit="1" customWidth="1"/>
    <col min="10249" max="10249" width="9.85546875" style="29" bestFit="1" customWidth="1"/>
    <col min="10250" max="10250" width="7" style="29" bestFit="1" customWidth="1"/>
    <col min="10251" max="10251" width="8.42578125" style="29" bestFit="1" customWidth="1"/>
    <col min="10252" max="10252" width="9.85546875" style="29" bestFit="1" customWidth="1"/>
    <col min="10253" max="10253" width="7" style="29" bestFit="1" customWidth="1"/>
    <col min="10254" max="10496" width="9.140625" style="29"/>
    <col min="10497" max="10497" width="35.7109375" style="29" customWidth="1"/>
    <col min="10498" max="10500" width="15.7109375" style="29" customWidth="1"/>
    <col min="10501" max="10501" width="35.7109375" style="29" customWidth="1"/>
    <col min="10502" max="10502" width="9.85546875" style="29" bestFit="1" customWidth="1"/>
    <col min="10503" max="10503" width="7" style="29" bestFit="1" customWidth="1"/>
    <col min="10504" max="10504" width="8.42578125" style="29" bestFit="1" customWidth="1"/>
    <col min="10505" max="10505" width="9.85546875" style="29" bestFit="1" customWidth="1"/>
    <col min="10506" max="10506" width="7" style="29" bestFit="1" customWidth="1"/>
    <col min="10507" max="10507" width="8.42578125" style="29" bestFit="1" customWidth="1"/>
    <col min="10508" max="10508" width="9.85546875" style="29" bestFit="1" customWidth="1"/>
    <col min="10509" max="10509" width="7" style="29" bestFit="1" customWidth="1"/>
    <col min="10510" max="10752" width="9.140625" style="29"/>
    <col min="10753" max="10753" width="35.7109375" style="29" customWidth="1"/>
    <col min="10754" max="10756" width="15.7109375" style="29" customWidth="1"/>
    <col min="10757" max="10757" width="35.7109375" style="29" customWidth="1"/>
    <col min="10758" max="10758" width="9.85546875" style="29" bestFit="1" customWidth="1"/>
    <col min="10759" max="10759" width="7" style="29" bestFit="1" customWidth="1"/>
    <col min="10760" max="10760" width="8.42578125" style="29" bestFit="1" customWidth="1"/>
    <col min="10761" max="10761" width="9.85546875" style="29" bestFit="1" customWidth="1"/>
    <col min="10762" max="10762" width="7" style="29" bestFit="1" customWidth="1"/>
    <col min="10763" max="10763" width="8.42578125" style="29" bestFit="1" customWidth="1"/>
    <col min="10764" max="10764" width="9.85546875" style="29" bestFit="1" customWidth="1"/>
    <col min="10765" max="10765" width="7" style="29" bestFit="1" customWidth="1"/>
    <col min="10766" max="11008" width="9.140625" style="29"/>
    <col min="11009" max="11009" width="35.7109375" style="29" customWidth="1"/>
    <col min="11010" max="11012" width="15.7109375" style="29" customWidth="1"/>
    <col min="11013" max="11013" width="35.7109375" style="29" customWidth="1"/>
    <col min="11014" max="11014" width="9.85546875" style="29" bestFit="1" customWidth="1"/>
    <col min="11015" max="11015" width="7" style="29" bestFit="1" customWidth="1"/>
    <col min="11016" max="11016" width="8.42578125" style="29" bestFit="1" customWidth="1"/>
    <col min="11017" max="11017" width="9.85546875" style="29" bestFit="1" customWidth="1"/>
    <col min="11018" max="11018" width="7" style="29" bestFit="1" customWidth="1"/>
    <col min="11019" max="11019" width="8.42578125" style="29" bestFit="1" customWidth="1"/>
    <col min="11020" max="11020" width="9.85546875" style="29" bestFit="1" customWidth="1"/>
    <col min="11021" max="11021" width="7" style="29" bestFit="1" customWidth="1"/>
    <col min="11022" max="11264" width="9.140625" style="29"/>
    <col min="11265" max="11265" width="35.7109375" style="29" customWidth="1"/>
    <col min="11266" max="11268" width="15.7109375" style="29" customWidth="1"/>
    <col min="11269" max="11269" width="35.7109375" style="29" customWidth="1"/>
    <col min="11270" max="11270" width="9.85546875" style="29" bestFit="1" customWidth="1"/>
    <col min="11271" max="11271" width="7" style="29" bestFit="1" customWidth="1"/>
    <col min="11272" max="11272" width="8.42578125" style="29" bestFit="1" customWidth="1"/>
    <col min="11273" max="11273" width="9.85546875" style="29" bestFit="1" customWidth="1"/>
    <col min="11274" max="11274" width="7" style="29" bestFit="1" customWidth="1"/>
    <col min="11275" max="11275" width="8.42578125" style="29" bestFit="1" customWidth="1"/>
    <col min="11276" max="11276" width="9.85546875" style="29" bestFit="1" customWidth="1"/>
    <col min="11277" max="11277" width="7" style="29" bestFit="1" customWidth="1"/>
    <col min="11278" max="11520" width="9.140625" style="29"/>
    <col min="11521" max="11521" width="35.7109375" style="29" customWidth="1"/>
    <col min="11522" max="11524" width="15.7109375" style="29" customWidth="1"/>
    <col min="11525" max="11525" width="35.7109375" style="29" customWidth="1"/>
    <col min="11526" max="11526" width="9.85546875" style="29" bestFit="1" customWidth="1"/>
    <col min="11527" max="11527" width="7" style="29" bestFit="1" customWidth="1"/>
    <col min="11528" max="11528" width="8.42578125" style="29" bestFit="1" customWidth="1"/>
    <col min="11529" max="11529" width="9.85546875" style="29" bestFit="1" customWidth="1"/>
    <col min="11530" max="11530" width="7" style="29" bestFit="1" customWidth="1"/>
    <col min="11531" max="11531" width="8.42578125" style="29" bestFit="1" customWidth="1"/>
    <col min="11532" max="11532" width="9.85546875" style="29" bestFit="1" customWidth="1"/>
    <col min="11533" max="11533" width="7" style="29" bestFit="1" customWidth="1"/>
    <col min="11534" max="11776" width="9.140625" style="29"/>
    <col min="11777" max="11777" width="35.7109375" style="29" customWidth="1"/>
    <col min="11778" max="11780" width="15.7109375" style="29" customWidth="1"/>
    <col min="11781" max="11781" width="35.7109375" style="29" customWidth="1"/>
    <col min="11782" max="11782" width="9.85546875" style="29" bestFit="1" customWidth="1"/>
    <col min="11783" max="11783" width="7" style="29" bestFit="1" customWidth="1"/>
    <col min="11784" max="11784" width="8.42578125" style="29" bestFit="1" customWidth="1"/>
    <col min="11785" max="11785" width="9.85546875" style="29" bestFit="1" customWidth="1"/>
    <col min="11786" max="11786" width="7" style="29" bestFit="1" customWidth="1"/>
    <col min="11787" max="11787" width="8.42578125" style="29" bestFit="1" customWidth="1"/>
    <col min="11788" max="11788" width="9.85546875" style="29" bestFit="1" customWidth="1"/>
    <col min="11789" max="11789" width="7" style="29" bestFit="1" customWidth="1"/>
    <col min="11790" max="12032" width="9.140625" style="29"/>
    <col min="12033" max="12033" width="35.7109375" style="29" customWidth="1"/>
    <col min="12034" max="12036" width="15.7109375" style="29" customWidth="1"/>
    <col min="12037" max="12037" width="35.7109375" style="29" customWidth="1"/>
    <col min="12038" max="12038" width="9.85546875" style="29" bestFit="1" customWidth="1"/>
    <col min="12039" max="12039" width="7" style="29" bestFit="1" customWidth="1"/>
    <col min="12040" max="12040" width="8.42578125" style="29" bestFit="1" customWidth="1"/>
    <col min="12041" max="12041" width="9.85546875" style="29" bestFit="1" customWidth="1"/>
    <col min="12042" max="12042" width="7" style="29" bestFit="1" customWidth="1"/>
    <col min="12043" max="12043" width="8.42578125" style="29" bestFit="1" customWidth="1"/>
    <col min="12044" max="12044" width="9.85546875" style="29" bestFit="1" customWidth="1"/>
    <col min="12045" max="12045" width="7" style="29" bestFit="1" customWidth="1"/>
    <col min="12046" max="12288" width="9.140625" style="29"/>
    <col min="12289" max="12289" width="35.7109375" style="29" customWidth="1"/>
    <col min="12290" max="12292" width="15.7109375" style="29" customWidth="1"/>
    <col min="12293" max="12293" width="35.7109375" style="29" customWidth="1"/>
    <col min="12294" max="12294" width="9.85546875" style="29" bestFit="1" customWidth="1"/>
    <col min="12295" max="12295" width="7" style="29" bestFit="1" customWidth="1"/>
    <col min="12296" max="12296" width="8.42578125" style="29" bestFit="1" customWidth="1"/>
    <col min="12297" max="12297" width="9.85546875" style="29" bestFit="1" customWidth="1"/>
    <col min="12298" max="12298" width="7" style="29" bestFit="1" customWidth="1"/>
    <col min="12299" max="12299" width="8.42578125" style="29" bestFit="1" customWidth="1"/>
    <col min="12300" max="12300" width="9.85546875" style="29" bestFit="1" customWidth="1"/>
    <col min="12301" max="12301" width="7" style="29" bestFit="1" customWidth="1"/>
    <col min="12302" max="12544" width="9.140625" style="29"/>
    <col min="12545" max="12545" width="35.7109375" style="29" customWidth="1"/>
    <col min="12546" max="12548" width="15.7109375" style="29" customWidth="1"/>
    <col min="12549" max="12549" width="35.7109375" style="29" customWidth="1"/>
    <col min="12550" max="12550" width="9.85546875" style="29" bestFit="1" customWidth="1"/>
    <col min="12551" max="12551" width="7" style="29" bestFit="1" customWidth="1"/>
    <col min="12552" max="12552" width="8.42578125" style="29" bestFit="1" customWidth="1"/>
    <col min="12553" max="12553" width="9.85546875" style="29" bestFit="1" customWidth="1"/>
    <col min="12554" max="12554" width="7" style="29" bestFit="1" customWidth="1"/>
    <col min="12555" max="12555" width="8.42578125" style="29" bestFit="1" customWidth="1"/>
    <col min="12556" max="12556" width="9.85546875" style="29" bestFit="1" customWidth="1"/>
    <col min="12557" max="12557" width="7" style="29" bestFit="1" customWidth="1"/>
    <col min="12558" max="12800" width="9.140625" style="29"/>
    <col min="12801" max="12801" width="35.7109375" style="29" customWidth="1"/>
    <col min="12802" max="12804" width="15.7109375" style="29" customWidth="1"/>
    <col min="12805" max="12805" width="35.7109375" style="29" customWidth="1"/>
    <col min="12806" max="12806" width="9.85546875" style="29" bestFit="1" customWidth="1"/>
    <col min="12807" max="12807" width="7" style="29" bestFit="1" customWidth="1"/>
    <col min="12808" max="12808" width="8.42578125" style="29" bestFit="1" customWidth="1"/>
    <col min="12809" max="12809" width="9.85546875" style="29" bestFit="1" customWidth="1"/>
    <col min="12810" max="12810" width="7" style="29" bestFit="1" customWidth="1"/>
    <col min="12811" max="12811" width="8.42578125" style="29" bestFit="1" customWidth="1"/>
    <col min="12812" max="12812" width="9.85546875" style="29" bestFit="1" customWidth="1"/>
    <col min="12813" max="12813" width="7" style="29" bestFit="1" customWidth="1"/>
    <col min="12814" max="13056" width="9.140625" style="29"/>
    <col min="13057" max="13057" width="35.7109375" style="29" customWidth="1"/>
    <col min="13058" max="13060" width="15.7109375" style="29" customWidth="1"/>
    <col min="13061" max="13061" width="35.7109375" style="29" customWidth="1"/>
    <col min="13062" max="13062" width="9.85546875" style="29" bestFit="1" customWidth="1"/>
    <col min="13063" max="13063" width="7" style="29" bestFit="1" customWidth="1"/>
    <col min="13064" max="13064" width="8.42578125" style="29" bestFit="1" customWidth="1"/>
    <col min="13065" max="13065" width="9.85546875" style="29" bestFit="1" customWidth="1"/>
    <col min="13066" max="13066" width="7" style="29" bestFit="1" customWidth="1"/>
    <col min="13067" max="13067" width="8.42578125" style="29" bestFit="1" customWidth="1"/>
    <col min="13068" max="13068" width="9.85546875" style="29" bestFit="1" customWidth="1"/>
    <col min="13069" max="13069" width="7" style="29" bestFit="1" customWidth="1"/>
    <col min="13070" max="13312" width="9.140625" style="29"/>
    <col min="13313" max="13313" width="35.7109375" style="29" customWidth="1"/>
    <col min="13314" max="13316" width="15.7109375" style="29" customWidth="1"/>
    <col min="13317" max="13317" width="35.7109375" style="29" customWidth="1"/>
    <col min="13318" max="13318" width="9.85546875" style="29" bestFit="1" customWidth="1"/>
    <col min="13319" max="13319" width="7" style="29" bestFit="1" customWidth="1"/>
    <col min="13320" max="13320" width="8.42578125" style="29" bestFit="1" customWidth="1"/>
    <col min="13321" max="13321" width="9.85546875" style="29" bestFit="1" customWidth="1"/>
    <col min="13322" max="13322" width="7" style="29" bestFit="1" customWidth="1"/>
    <col min="13323" max="13323" width="8.42578125" style="29" bestFit="1" customWidth="1"/>
    <col min="13324" max="13324" width="9.85546875" style="29" bestFit="1" customWidth="1"/>
    <col min="13325" max="13325" width="7" style="29" bestFit="1" customWidth="1"/>
    <col min="13326" max="13568" width="9.140625" style="29"/>
    <col min="13569" max="13569" width="35.7109375" style="29" customWidth="1"/>
    <col min="13570" max="13572" width="15.7109375" style="29" customWidth="1"/>
    <col min="13573" max="13573" width="35.7109375" style="29" customWidth="1"/>
    <col min="13574" max="13574" width="9.85546875" style="29" bestFit="1" customWidth="1"/>
    <col min="13575" max="13575" width="7" style="29" bestFit="1" customWidth="1"/>
    <col min="13576" max="13576" width="8.42578125" style="29" bestFit="1" customWidth="1"/>
    <col min="13577" max="13577" width="9.85546875" style="29" bestFit="1" customWidth="1"/>
    <col min="13578" max="13578" width="7" style="29" bestFit="1" customWidth="1"/>
    <col min="13579" max="13579" width="8.42578125" style="29" bestFit="1" customWidth="1"/>
    <col min="13580" max="13580" width="9.85546875" style="29" bestFit="1" customWidth="1"/>
    <col min="13581" max="13581" width="7" style="29" bestFit="1" customWidth="1"/>
    <col min="13582" max="13824" width="9.140625" style="29"/>
    <col min="13825" max="13825" width="35.7109375" style="29" customWidth="1"/>
    <col min="13826" max="13828" width="15.7109375" style="29" customWidth="1"/>
    <col min="13829" max="13829" width="35.7109375" style="29" customWidth="1"/>
    <col min="13830" max="13830" width="9.85546875" style="29" bestFit="1" customWidth="1"/>
    <col min="13831" max="13831" width="7" style="29" bestFit="1" customWidth="1"/>
    <col min="13832" max="13832" width="8.42578125" style="29" bestFit="1" customWidth="1"/>
    <col min="13833" max="13833" width="9.85546875" style="29" bestFit="1" customWidth="1"/>
    <col min="13834" max="13834" width="7" style="29" bestFit="1" customWidth="1"/>
    <col min="13835" max="13835" width="8.42578125" style="29" bestFit="1" customWidth="1"/>
    <col min="13836" max="13836" width="9.85546875" style="29" bestFit="1" customWidth="1"/>
    <col min="13837" max="13837" width="7" style="29" bestFit="1" customWidth="1"/>
    <col min="13838" max="14080" width="9.140625" style="29"/>
    <col min="14081" max="14081" width="35.7109375" style="29" customWidth="1"/>
    <col min="14082" max="14084" width="15.7109375" style="29" customWidth="1"/>
    <col min="14085" max="14085" width="35.7109375" style="29" customWidth="1"/>
    <col min="14086" max="14086" width="9.85546875" style="29" bestFit="1" customWidth="1"/>
    <col min="14087" max="14087" width="7" style="29" bestFit="1" customWidth="1"/>
    <col min="14088" max="14088" width="8.42578125" style="29" bestFit="1" customWidth="1"/>
    <col min="14089" max="14089" width="9.85546875" style="29" bestFit="1" customWidth="1"/>
    <col min="14090" max="14090" width="7" style="29" bestFit="1" customWidth="1"/>
    <col min="14091" max="14091" width="8.42578125" style="29" bestFit="1" customWidth="1"/>
    <col min="14092" max="14092" width="9.85546875" style="29" bestFit="1" customWidth="1"/>
    <col min="14093" max="14093" width="7" style="29" bestFit="1" customWidth="1"/>
    <col min="14094" max="14336" width="9.140625" style="29"/>
    <col min="14337" max="14337" width="35.7109375" style="29" customWidth="1"/>
    <col min="14338" max="14340" width="15.7109375" style="29" customWidth="1"/>
    <col min="14341" max="14341" width="35.7109375" style="29" customWidth="1"/>
    <col min="14342" max="14342" width="9.85546875" style="29" bestFit="1" customWidth="1"/>
    <col min="14343" max="14343" width="7" style="29" bestFit="1" customWidth="1"/>
    <col min="14344" max="14344" width="8.42578125" style="29" bestFit="1" customWidth="1"/>
    <col min="14345" max="14345" width="9.85546875" style="29" bestFit="1" customWidth="1"/>
    <col min="14346" max="14346" width="7" style="29" bestFit="1" customWidth="1"/>
    <col min="14347" max="14347" width="8.42578125" style="29" bestFit="1" customWidth="1"/>
    <col min="14348" max="14348" width="9.85546875" style="29" bestFit="1" customWidth="1"/>
    <col min="14349" max="14349" width="7" style="29" bestFit="1" customWidth="1"/>
    <col min="14350" max="14592" width="9.140625" style="29"/>
    <col min="14593" max="14593" width="35.7109375" style="29" customWidth="1"/>
    <col min="14594" max="14596" width="15.7109375" style="29" customWidth="1"/>
    <col min="14597" max="14597" width="35.7109375" style="29" customWidth="1"/>
    <col min="14598" max="14598" width="9.85546875" style="29" bestFit="1" customWidth="1"/>
    <col min="14599" max="14599" width="7" style="29" bestFit="1" customWidth="1"/>
    <col min="14600" max="14600" width="8.42578125" style="29" bestFit="1" customWidth="1"/>
    <col min="14601" max="14601" width="9.85546875" style="29" bestFit="1" customWidth="1"/>
    <col min="14602" max="14602" width="7" style="29" bestFit="1" customWidth="1"/>
    <col min="14603" max="14603" width="8.42578125" style="29" bestFit="1" customWidth="1"/>
    <col min="14604" max="14604" width="9.85546875" style="29" bestFit="1" customWidth="1"/>
    <col min="14605" max="14605" width="7" style="29" bestFit="1" customWidth="1"/>
    <col min="14606" max="14848" width="9.140625" style="29"/>
    <col min="14849" max="14849" width="35.7109375" style="29" customWidth="1"/>
    <col min="14850" max="14852" width="15.7109375" style="29" customWidth="1"/>
    <col min="14853" max="14853" width="35.7109375" style="29" customWidth="1"/>
    <col min="14854" max="14854" width="9.85546875" style="29" bestFit="1" customWidth="1"/>
    <col min="14855" max="14855" width="7" style="29" bestFit="1" customWidth="1"/>
    <col min="14856" max="14856" width="8.42578125" style="29" bestFit="1" customWidth="1"/>
    <col min="14857" max="14857" width="9.85546875" style="29" bestFit="1" customWidth="1"/>
    <col min="14858" max="14858" width="7" style="29" bestFit="1" customWidth="1"/>
    <col min="14859" max="14859" width="8.42578125" style="29" bestFit="1" customWidth="1"/>
    <col min="14860" max="14860" width="9.85546875" style="29" bestFit="1" customWidth="1"/>
    <col min="14861" max="14861" width="7" style="29" bestFit="1" customWidth="1"/>
    <col min="14862" max="15104" width="9.140625" style="29"/>
    <col min="15105" max="15105" width="35.7109375" style="29" customWidth="1"/>
    <col min="15106" max="15108" width="15.7109375" style="29" customWidth="1"/>
    <col min="15109" max="15109" width="35.7109375" style="29" customWidth="1"/>
    <col min="15110" max="15110" width="9.85546875" style="29" bestFit="1" customWidth="1"/>
    <col min="15111" max="15111" width="7" style="29" bestFit="1" customWidth="1"/>
    <col min="15112" max="15112" width="8.42578125" style="29" bestFit="1" customWidth="1"/>
    <col min="15113" max="15113" width="9.85546875" style="29" bestFit="1" customWidth="1"/>
    <col min="15114" max="15114" width="7" style="29" bestFit="1" customWidth="1"/>
    <col min="15115" max="15115" width="8.42578125" style="29" bestFit="1" customWidth="1"/>
    <col min="15116" max="15116" width="9.85546875" style="29" bestFit="1" customWidth="1"/>
    <col min="15117" max="15117" width="7" style="29" bestFit="1" customWidth="1"/>
    <col min="15118" max="15360" width="9.140625" style="29"/>
    <col min="15361" max="15361" width="35.7109375" style="29" customWidth="1"/>
    <col min="15362" max="15364" width="15.7109375" style="29" customWidth="1"/>
    <col min="15365" max="15365" width="35.7109375" style="29" customWidth="1"/>
    <col min="15366" max="15366" width="9.85546875" style="29" bestFit="1" customWidth="1"/>
    <col min="15367" max="15367" width="7" style="29" bestFit="1" customWidth="1"/>
    <col min="15368" max="15368" width="8.42578125" style="29" bestFit="1" customWidth="1"/>
    <col min="15369" max="15369" width="9.85546875" style="29" bestFit="1" customWidth="1"/>
    <col min="15370" max="15370" width="7" style="29" bestFit="1" customWidth="1"/>
    <col min="15371" max="15371" width="8.42578125" style="29" bestFit="1" customWidth="1"/>
    <col min="15372" max="15372" width="9.85546875" style="29" bestFit="1" customWidth="1"/>
    <col min="15373" max="15373" width="7" style="29" bestFit="1" customWidth="1"/>
    <col min="15374" max="15616" width="9.140625" style="29"/>
    <col min="15617" max="15617" width="35.7109375" style="29" customWidth="1"/>
    <col min="15618" max="15620" width="15.7109375" style="29" customWidth="1"/>
    <col min="15621" max="15621" width="35.7109375" style="29" customWidth="1"/>
    <col min="15622" max="15622" width="9.85546875" style="29" bestFit="1" customWidth="1"/>
    <col min="15623" max="15623" width="7" style="29" bestFit="1" customWidth="1"/>
    <col min="15624" max="15624" width="8.42578125" style="29" bestFit="1" customWidth="1"/>
    <col min="15625" max="15625" width="9.85546875" style="29" bestFit="1" customWidth="1"/>
    <col min="15626" max="15626" width="7" style="29" bestFit="1" customWidth="1"/>
    <col min="15627" max="15627" width="8.42578125" style="29" bestFit="1" customWidth="1"/>
    <col min="15628" max="15628" width="9.85546875" style="29" bestFit="1" customWidth="1"/>
    <col min="15629" max="15629" width="7" style="29" bestFit="1" customWidth="1"/>
    <col min="15630" max="15872" width="9.140625" style="29"/>
    <col min="15873" max="15873" width="35.7109375" style="29" customWidth="1"/>
    <col min="15874" max="15876" width="15.7109375" style="29" customWidth="1"/>
    <col min="15877" max="15877" width="35.7109375" style="29" customWidth="1"/>
    <col min="15878" max="15878" width="9.85546875" style="29" bestFit="1" customWidth="1"/>
    <col min="15879" max="15879" width="7" style="29" bestFit="1" customWidth="1"/>
    <col min="15880" max="15880" width="8.42578125" style="29" bestFit="1" customWidth="1"/>
    <col min="15881" max="15881" width="9.85546875" style="29" bestFit="1" customWidth="1"/>
    <col min="15882" max="15882" width="7" style="29" bestFit="1" customWidth="1"/>
    <col min="15883" max="15883" width="8.42578125" style="29" bestFit="1" customWidth="1"/>
    <col min="15884" max="15884" width="9.85546875" style="29" bestFit="1" customWidth="1"/>
    <col min="15885" max="15885" width="7" style="29" bestFit="1" customWidth="1"/>
    <col min="15886" max="16128" width="9.140625" style="29"/>
    <col min="16129" max="16129" width="35.7109375" style="29" customWidth="1"/>
    <col min="16130" max="16132" width="15.7109375" style="29" customWidth="1"/>
    <col min="16133" max="16133" width="35.7109375" style="29" customWidth="1"/>
    <col min="16134" max="16134" width="9.85546875" style="29" bestFit="1" customWidth="1"/>
    <col min="16135" max="16135" width="7" style="29" bestFit="1" customWidth="1"/>
    <col min="16136" max="16136" width="8.42578125" style="29" bestFit="1" customWidth="1"/>
    <col min="16137" max="16137" width="9.85546875" style="29" bestFit="1" customWidth="1"/>
    <col min="16138" max="16138" width="7" style="29" bestFit="1" customWidth="1"/>
    <col min="16139" max="16139" width="8.42578125" style="29" bestFit="1" customWidth="1"/>
    <col min="16140" max="16140" width="9.85546875" style="29" bestFit="1" customWidth="1"/>
    <col min="16141" max="16141" width="7" style="29" bestFit="1" customWidth="1"/>
    <col min="16142" max="16384" width="9.140625" style="29"/>
  </cols>
  <sheetData>
    <row r="1" spans="1:13" ht="21.95" customHeight="1" x14ac:dyDescent="0.25">
      <c r="A1" s="1300" t="s">
        <v>420</v>
      </c>
      <c r="B1" s="1300"/>
      <c r="C1" s="1300"/>
      <c r="D1" s="1300"/>
      <c r="E1" s="1300"/>
      <c r="F1" s="99"/>
      <c r="G1" s="4"/>
      <c r="H1" s="4"/>
      <c r="I1" s="4"/>
      <c r="J1" s="4"/>
      <c r="K1" s="4"/>
      <c r="L1" s="4"/>
    </row>
    <row r="2" spans="1:13" ht="35.25" customHeight="1" x14ac:dyDescent="0.25">
      <c r="A2" s="1290" t="s">
        <v>632</v>
      </c>
      <c r="B2" s="1291"/>
      <c r="C2" s="1291"/>
      <c r="D2" s="1291"/>
      <c r="E2" s="1291"/>
      <c r="F2" s="98"/>
      <c r="G2" s="4"/>
      <c r="H2" s="4"/>
      <c r="I2" s="4"/>
      <c r="J2" s="4"/>
      <c r="K2" s="4"/>
      <c r="L2" s="4"/>
    </row>
    <row r="3" spans="1:13" ht="21.95" customHeight="1" x14ac:dyDescent="0.25">
      <c r="A3" s="1291">
        <v>2018</v>
      </c>
      <c r="B3" s="1291"/>
      <c r="C3" s="1291"/>
      <c r="D3" s="1291"/>
      <c r="E3" s="1291"/>
      <c r="F3" s="98"/>
      <c r="G3" s="4"/>
      <c r="H3" s="4"/>
      <c r="I3" s="4"/>
      <c r="J3" s="4"/>
      <c r="K3" s="4"/>
    </row>
    <row r="4" spans="1:13" ht="19.5" customHeight="1" x14ac:dyDescent="0.3">
      <c r="A4" s="328" t="s">
        <v>150</v>
      </c>
      <c r="B4" s="330"/>
      <c r="C4" s="330"/>
      <c r="D4" s="330"/>
      <c r="E4" s="329" t="s">
        <v>77</v>
      </c>
      <c r="F4" s="4"/>
      <c r="G4" s="4"/>
      <c r="H4" s="91"/>
      <c r="I4" s="1630"/>
      <c r="J4" s="1630"/>
      <c r="K4" s="4"/>
      <c r="L4" s="4"/>
      <c r="M4" s="4"/>
    </row>
    <row r="5" spans="1:13" ht="35.1" customHeight="1" x14ac:dyDescent="0.2">
      <c r="A5" s="623" t="s">
        <v>909</v>
      </c>
      <c r="B5" s="780" t="s">
        <v>405</v>
      </c>
      <c r="C5" s="781" t="s">
        <v>1091</v>
      </c>
      <c r="D5" s="781" t="s">
        <v>1090</v>
      </c>
      <c r="E5" s="624" t="s">
        <v>908</v>
      </c>
    </row>
    <row r="6" spans="1:13" ht="30" customHeight="1" thickBot="1" x14ac:dyDescent="0.25">
      <c r="A6" s="884" t="s">
        <v>283</v>
      </c>
      <c r="B6" s="277">
        <f>D6+C6</f>
        <v>55</v>
      </c>
      <c r="C6" s="255">
        <v>30</v>
      </c>
      <c r="D6" s="255">
        <v>25</v>
      </c>
      <c r="E6" s="828" t="s">
        <v>85</v>
      </c>
    </row>
    <row r="7" spans="1:13" ht="30" customHeight="1" thickTop="1" thickBot="1" x14ac:dyDescent="0.25">
      <c r="A7" s="885" t="s">
        <v>571</v>
      </c>
      <c r="B7" s="741">
        <f t="shared" ref="B7:B11" si="0">D7+C7</f>
        <v>5</v>
      </c>
      <c r="C7" s="250">
        <v>2</v>
      </c>
      <c r="D7" s="250">
        <v>3</v>
      </c>
      <c r="E7" s="829" t="s">
        <v>86</v>
      </c>
    </row>
    <row r="8" spans="1:13" ht="30" customHeight="1" thickTop="1" thickBot="1" x14ac:dyDescent="0.25">
      <c r="A8" s="886" t="s">
        <v>194</v>
      </c>
      <c r="B8" s="277">
        <f t="shared" si="0"/>
        <v>48</v>
      </c>
      <c r="C8" s="252">
        <v>25</v>
      </c>
      <c r="D8" s="252">
        <v>23</v>
      </c>
      <c r="E8" s="830" t="s">
        <v>87</v>
      </c>
    </row>
    <row r="9" spans="1:13" ht="30" customHeight="1" thickTop="1" thickBot="1" x14ac:dyDescent="0.25">
      <c r="A9" s="885" t="s">
        <v>88</v>
      </c>
      <c r="B9" s="741">
        <f t="shared" si="0"/>
        <v>53</v>
      </c>
      <c r="C9" s="250">
        <v>27</v>
      </c>
      <c r="D9" s="250">
        <v>26</v>
      </c>
      <c r="E9" s="829" t="s">
        <v>89</v>
      </c>
    </row>
    <row r="10" spans="1:13" ht="30" customHeight="1" thickTop="1" thickBot="1" x14ac:dyDescent="0.25">
      <c r="A10" s="887" t="s">
        <v>1047</v>
      </c>
      <c r="B10" s="277">
        <f t="shared" si="0"/>
        <v>3</v>
      </c>
      <c r="C10" s="256">
        <v>1</v>
      </c>
      <c r="D10" s="256">
        <v>2</v>
      </c>
      <c r="E10" s="883" t="s">
        <v>886</v>
      </c>
    </row>
    <row r="11" spans="1:13" ht="30" customHeight="1" thickTop="1" x14ac:dyDescent="0.2">
      <c r="A11" s="888" t="s">
        <v>92</v>
      </c>
      <c r="B11" s="743">
        <f t="shared" si="0"/>
        <v>8</v>
      </c>
      <c r="C11" s="727">
        <v>4</v>
      </c>
      <c r="D11" s="727">
        <v>4</v>
      </c>
      <c r="E11" s="831" t="s">
        <v>93</v>
      </c>
    </row>
    <row r="12" spans="1:13" ht="35.1" customHeight="1" x14ac:dyDescent="0.2">
      <c r="A12" s="720" t="s">
        <v>47</v>
      </c>
      <c r="B12" s="742">
        <f t="shared" ref="B12" si="1">D12+C12</f>
        <v>172</v>
      </c>
      <c r="C12" s="269">
        <f>SUM(C6:C11)</f>
        <v>89</v>
      </c>
      <c r="D12" s="269">
        <f>SUM(D6:D11)</f>
        <v>83</v>
      </c>
      <c r="E12" s="818" t="s">
        <v>48</v>
      </c>
    </row>
    <row r="14" spans="1:13" x14ac:dyDescent="0.25">
      <c r="B14" s="561" t="str">
        <f t="shared" ref="B14:C20" si="2">C5</f>
        <v>إناث
Females</v>
      </c>
      <c r="C14" s="561" t="str">
        <f t="shared" si="2"/>
        <v>ذكور
Males</v>
      </c>
    </row>
    <row r="15" spans="1:13" ht="25.5" x14ac:dyDescent="0.25">
      <c r="A15" s="572" t="s">
        <v>824</v>
      </c>
      <c r="B15" s="561">
        <f t="shared" si="2"/>
        <v>30</v>
      </c>
      <c r="C15" s="561">
        <f t="shared" si="2"/>
        <v>25</v>
      </c>
    </row>
    <row r="16" spans="1:13" ht="25.5" x14ac:dyDescent="0.25">
      <c r="A16" s="326" t="s">
        <v>625</v>
      </c>
      <c r="B16" s="561">
        <f t="shared" si="2"/>
        <v>2</v>
      </c>
      <c r="C16" s="561">
        <f t="shared" si="2"/>
        <v>3</v>
      </c>
    </row>
    <row r="17" spans="1:4" ht="25.5" x14ac:dyDescent="0.25">
      <c r="A17" s="326" t="s">
        <v>196</v>
      </c>
      <c r="B17" s="561">
        <f t="shared" si="2"/>
        <v>25</v>
      </c>
      <c r="C17" s="561">
        <f t="shared" si="2"/>
        <v>23</v>
      </c>
    </row>
    <row r="18" spans="1:4" ht="25.5" x14ac:dyDescent="0.25">
      <c r="A18" s="36" t="s">
        <v>197</v>
      </c>
      <c r="B18" s="561">
        <f t="shared" si="2"/>
        <v>27</v>
      </c>
      <c r="C18" s="561">
        <f t="shared" si="2"/>
        <v>26</v>
      </c>
      <c r="D18" s="47" t="s">
        <v>309</v>
      </c>
    </row>
    <row r="19" spans="1:4" ht="25.5" x14ac:dyDescent="0.25">
      <c r="A19" s="37" t="s">
        <v>1092</v>
      </c>
      <c r="B19" s="561">
        <f t="shared" si="2"/>
        <v>1</v>
      </c>
      <c r="C19" s="561">
        <f t="shared" si="2"/>
        <v>2</v>
      </c>
    </row>
    <row r="20" spans="1:4" ht="25.5" x14ac:dyDescent="0.25">
      <c r="A20" s="36" t="s">
        <v>198</v>
      </c>
      <c r="B20" s="561">
        <f t="shared" si="2"/>
        <v>4</v>
      </c>
      <c r="C20" s="561">
        <f t="shared" si="2"/>
        <v>4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Q40"/>
  <sheetViews>
    <sheetView view="pageBreakPreview" topLeftCell="A19" zoomScaleNormal="100" zoomScaleSheetLayoutView="100" workbookViewId="0">
      <selection activeCell="H34" sqref="H34"/>
    </sheetView>
  </sheetViews>
  <sheetFormatPr defaultColWidth="9.140625" defaultRowHeight="12.75" x14ac:dyDescent="0.2"/>
  <cols>
    <col min="1" max="1" width="22.5703125" style="311" customWidth="1"/>
    <col min="2" max="2" width="35.85546875" style="311" customWidth="1"/>
    <col min="3" max="3" width="6.42578125" style="311" customWidth="1"/>
    <col min="4" max="4" width="7.42578125" style="319" customWidth="1"/>
    <col min="5" max="6" width="6.42578125" style="322" customWidth="1"/>
    <col min="7" max="7" width="7.42578125" style="322" customWidth="1"/>
    <col min="8" max="8" width="6.42578125" style="322" customWidth="1"/>
    <col min="9" max="9" width="6.28515625" style="322" customWidth="1"/>
    <col min="10" max="10" width="7.42578125" style="322" customWidth="1"/>
    <col min="11" max="11" width="6.42578125" style="322" customWidth="1"/>
    <col min="12" max="12" width="35.7109375" style="327" customWidth="1"/>
    <col min="13" max="16384" width="9.140625" style="311"/>
  </cols>
  <sheetData>
    <row r="1" spans="1:12" ht="17.25" customHeight="1" x14ac:dyDescent="0.2">
      <c r="A1" s="1634" t="s">
        <v>552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</row>
    <row r="2" spans="1:12" s="321" customFormat="1" ht="17.25" customHeight="1" x14ac:dyDescent="0.2">
      <c r="A2" s="1635" t="s">
        <v>663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  <c r="L2" s="1635"/>
    </row>
    <row r="3" spans="1:12" ht="17.25" customHeight="1" x14ac:dyDescent="0.2">
      <c r="A3" s="1572">
        <v>2018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  <c r="L3" s="1572"/>
    </row>
    <row r="4" spans="1:12" s="327" customFormat="1" ht="27.75" customHeight="1" x14ac:dyDescent="0.25">
      <c r="A4" s="1019" t="s">
        <v>916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1" t="s">
        <v>82</v>
      </c>
    </row>
    <row r="5" spans="1:12" ht="29.45" customHeight="1" x14ac:dyDescent="0.2">
      <c r="A5" s="1640" t="s">
        <v>551</v>
      </c>
      <c r="B5" s="1638" t="s">
        <v>114</v>
      </c>
      <c r="C5" s="1404" t="s">
        <v>915</v>
      </c>
      <c r="D5" s="1404"/>
      <c r="E5" s="1404"/>
      <c r="F5" s="1339" t="s">
        <v>914</v>
      </c>
      <c r="G5" s="1339"/>
      <c r="H5" s="1339"/>
      <c r="I5" s="1339" t="s">
        <v>913</v>
      </c>
      <c r="J5" s="1339"/>
      <c r="K5" s="1339"/>
      <c r="L5" s="1636" t="s">
        <v>115</v>
      </c>
    </row>
    <row r="6" spans="1:12" ht="36.75" x14ac:dyDescent="0.2">
      <c r="A6" s="1641"/>
      <c r="B6" s="1639"/>
      <c r="C6" s="549" t="s">
        <v>892</v>
      </c>
      <c r="D6" s="550" t="s">
        <v>777</v>
      </c>
      <c r="E6" s="550" t="s">
        <v>776</v>
      </c>
      <c r="F6" s="549" t="s">
        <v>404</v>
      </c>
      <c r="G6" s="550" t="s">
        <v>777</v>
      </c>
      <c r="H6" s="550" t="s">
        <v>776</v>
      </c>
      <c r="I6" s="549" t="s">
        <v>404</v>
      </c>
      <c r="J6" s="550" t="s">
        <v>777</v>
      </c>
      <c r="K6" s="550" t="s">
        <v>776</v>
      </c>
      <c r="L6" s="1637"/>
    </row>
    <row r="7" spans="1:12" s="370" customFormat="1" ht="13.5" thickBot="1" x14ac:dyDescent="0.25">
      <c r="A7" s="424" t="s">
        <v>696</v>
      </c>
      <c r="B7" s="630" t="s">
        <v>697</v>
      </c>
      <c r="C7" s="426">
        <f>E7+D7</f>
        <v>0</v>
      </c>
      <c r="D7" s="426">
        <f>J7+G7</f>
        <v>0</v>
      </c>
      <c r="E7" s="426">
        <f>K7+H7</f>
        <v>0</v>
      </c>
      <c r="F7" s="426">
        <f>H7+G7</f>
        <v>0</v>
      </c>
      <c r="G7" s="428">
        <f>0</f>
        <v>0</v>
      </c>
      <c r="H7" s="423">
        <f>0</f>
        <v>0</v>
      </c>
      <c r="I7" s="426">
        <f>K7+J7</f>
        <v>0</v>
      </c>
      <c r="J7" s="423">
        <f>0</f>
        <v>0</v>
      </c>
      <c r="K7" s="423">
        <f>0</f>
        <v>0</v>
      </c>
      <c r="L7" s="626" t="s">
        <v>698</v>
      </c>
    </row>
    <row r="8" spans="1:12" s="371" customFormat="1" ht="13.5" thickBot="1" x14ac:dyDescent="0.25">
      <c r="A8" s="425" t="s">
        <v>466</v>
      </c>
      <c r="B8" s="631" t="s">
        <v>699</v>
      </c>
      <c r="C8" s="427">
        <f t="shared" ref="C8:C35" si="0">E8+D8</f>
        <v>4</v>
      </c>
      <c r="D8" s="427">
        <f t="shared" ref="D8:D35" si="1">J8+G8</f>
        <v>4</v>
      </c>
      <c r="E8" s="427">
        <f t="shared" ref="E8:E35" si="2">K8+H8</f>
        <v>0</v>
      </c>
      <c r="F8" s="427">
        <f t="shared" ref="F8:F35" si="3">H8+G8</f>
        <v>3</v>
      </c>
      <c r="G8" s="429">
        <v>3</v>
      </c>
      <c r="H8" s="323">
        <f>0</f>
        <v>0</v>
      </c>
      <c r="I8" s="427">
        <f t="shared" ref="I8:I35" si="4">K8+J8</f>
        <v>1</v>
      </c>
      <c r="J8" s="323">
        <v>1</v>
      </c>
      <c r="K8" s="323">
        <f>0</f>
        <v>0</v>
      </c>
      <c r="L8" s="627" t="s">
        <v>587</v>
      </c>
    </row>
    <row r="9" spans="1:12" s="370" customFormat="1" ht="24" customHeight="1" thickBot="1" x14ac:dyDescent="0.25">
      <c r="A9" s="424" t="s">
        <v>700</v>
      </c>
      <c r="B9" s="630" t="s">
        <v>470</v>
      </c>
      <c r="C9" s="426">
        <f t="shared" si="0"/>
        <v>1</v>
      </c>
      <c r="D9" s="426">
        <f t="shared" si="1"/>
        <v>0</v>
      </c>
      <c r="E9" s="426">
        <f t="shared" si="2"/>
        <v>1</v>
      </c>
      <c r="F9" s="426">
        <f t="shared" si="3"/>
        <v>1</v>
      </c>
      <c r="G9" s="428">
        <f>0</f>
        <v>0</v>
      </c>
      <c r="H9" s="423">
        <v>1</v>
      </c>
      <c r="I9" s="426">
        <f t="shared" si="4"/>
        <v>0</v>
      </c>
      <c r="J9" s="423">
        <f>0</f>
        <v>0</v>
      </c>
      <c r="K9" s="423">
        <f>0</f>
        <v>0</v>
      </c>
      <c r="L9" s="626" t="s">
        <v>701</v>
      </c>
    </row>
    <row r="10" spans="1:12" s="371" customFormat="1" ht="13.5" thickBot="1" x14ac:dyDescent="0.25">
      <c r="A10" s="425" t="s">
        <v>638</v>
      </c>
      <c r="B10" s="631" t="s">
        <v>636</v>
      </c>
      <c r="C10" s="427">
        <f t="shared" si="0"/>
        <v>0</v>
      </c>
      <c r="D10" s="427">
        <f t="shared" si="1"/>
        <v>0</v>
      </c>
      <c r="E10" s="427">
        <f t="shared" si="2"/>
        <v>0</v>
      </c>
      <c r="F10" s="427">
        <f t="shared" si="3"/>
        <v>0</v>
      </c>
      <c r="G10" s="429">
        <f>0</f>
        <v>0</v>
      </c>
      <c r="H10" s="323">
        <f>0</f>
        <v>0</v>
      </c>
      <c r="I10" s="427">
        <f t="shared" si="4"/>
        <v>0</v>
      </c>
      <c r="J10" s="323">
        <f>0</f>
        <v>0</v>
      </c>
      <c r="K10" s="323">
        <f>0</f>
        <v>0</v>
      </c>
      <c r="L10" s="627" t="s">
        <v>702</v>
      </c>
    </row>
    <row r="11" spans="1:12" s="370" customFormat="1" ht="13.5" thickBot="1" x14ac:dyDescent="0.25">
      <c r="A11" s="424" t="s">
        <v>703</v>
      </c>
      <c r="B11" s="630" t="s">
        <v>704</v>
      </c>
      <c r="C11" s="426">
        <f t="shared" si="0"/>
        <v>0</v>
      </c>
      <c r="D11" s="426">
        <f t="shared" si="1"/>
        <v>0</v>
      </c>
      <c r="E11" s="426">
        <f t="shared" si="2"/>
        <v>0</v>
      </c>
      <c r="F11" s="426">
        <f t="shared" si="3"/>
        <v>0</v>
      </c>
      <c r="G11" s="428">
        <f>0</f>
        <v>0</v>
      </c>
      <c r="H11" s="423">
        <f>0</f>
        <v>0</v>
      </c>
      <c r="I11" s="426">
        <f t="shared" si="4"/>
        <v>0</v>
      </c>
      <c r="J11" s="423">
        <f>0</f>
        <v>0</v>
      </c>
      <c r="K11" s="423">
        <f>0</f>
        <v>0</v>
      </c>
      <c r="L11" s="626" t="s">
        <v>601</v>
      </c>
    </row>
    <row r="12" spans="1:12" s="370" customFormat="1" ht="13.5" thickBot="1" x14ac:dyDescent="0.25">
      <c r="A12" s="1211" t="s">
        <v>1417</v>
      </c>
      <c r="B12" s="1212" t="s">
        <v>1422</v>
      </c>
      <c r="C12" s="427">
        <f t="shared" ref="C12" si="5">E12+D12</f>
        <v>1</v>
      </c>
      <c r="D12" s="427">
        <f t="shared" ref="D12" si="6">J12+G12</f>
        <v>1</v>
      </c>
      <c r="E12" s="427">
        <f t="shared" ref="E12" si="7">K12+H12</f>
        <v>0</v>
      </c>
      <c r="F12" s="427">
        <f t="shared" ref="F12" si="8">H12+G12</f>
        <v>1</v>
      </c>
      <c r="G12" s="1213">
        <v>1</v>
      </c>
      <c r="H12" s="1214">
        <f>0</f>
        <v>0</v>
      </c>
      <c r="I12" s="1207">
        <f t="shared" si="4"/>
        <v>0</v>
      </c>
      <c r="J12" s="1214">
        <f>0</f>
        <v>0</v>
      </c>
      <c r="K12" s="1214">
        <f>0</f>
        <v>0</v>
      </c>
      <c r="L12" s="1215" t="s">
        <v>1421</v>
      </c>
    </row>
    <row r="13" spans="1:12" s="371" customFormat="1" ht="45.75" thickBot="1" x14ac:dyDescent="0.25">
      <c r="A13" s="1216" t="s">
        <v>503</v>
      </c>
      <c r="B13" s="1217" t="s">
        <v>705</v>
      </c>
      <c r="C13" s="1218">
        <f t="shared" si="0"/>
        <v>2</v>
      </c>
      <c r="D13" s="1218">
        <f t="shared" si="1"/>
        <v>1</v>
      </c>
      <c r="E13" s="1218">
        <f t="shared" si="2"/>
        <v>1</v>
      </c>
      <c r="F13" s="1218">
        <f t="shared" si="3"/>
        <v>2</v>
      </c>
      <c r="G13" s="1219">
        <v>1</v>
      </c>
      <c r="H13" s="1220">
        <v>1</v>
      </c>
      <c r="I13" s="1218">
        <f t="shared" si="4"/>
        <v>0</v>
      </c>
      <c r="J13" s="1220">
        <f>0</f>
        <v>0</v>
      </c>
      <c r="K13" s="1220">
        <f>0</f>
        <v>0</v>
      </c>
      <c r="L13" s="1221" t="s">
        <v>706</v>
      </c>
    </row>
    <row r="14" spans="1:12" s="370" customFormat="1" ht="23.25" thickBot="1" x14ac:dyDescent="0.25">
      <c r="A14" s="1205" t="s">
        <v>707</v>
      </c>
      <c r="B14" s="1206" t="s">
        <v>708</v>
      </c>
      <c r="C14" s="1207">
        <f t="shared" si="0"/>
        <v>3</v>
      </c>
      <c r="D14" s="1207">
        <f t="shared" si="1"/>
        <v>2</v>
      </c>
      <c r="E14" s="1207">
        <f t="shared" si="2"/>
        <v>1</v>
      </c>
      <c r="F14" s="1207">
        <f t="shared" si="3"/>
        <v>2</v>
      </c>
      <c r="G14" s="1208">
        <v>1</v>
      </c>
      <c r="H14" s="1209">
        <v>1</v>
      </c>
      <c r="I14" s="1207">
        <f t="shared" si="4"/>
        <v>1</v>
      </c>
      <c r="J14" s="1209">
        <v>1</v>
      </c>
      <c r="K14" s="1209">
        <f>0</f>
        <v>0</v>
      </c>
      <c r="L14" s="1210" t="s">
        <v>709</v>
      </c>
    </row>
    <row r="15" spans="1:12" s="371" customFormat="1" ht="13.5" thickBot="1" x14ac:dyDescent="0.25">
      <c r="A15" s="1216" t="s">
        <v>640</v>
      </c>
      <c r="B15" s="1217" t="s">
        <v>641</v>
      </c>
      <c r="C15" s="1218">
        <f t="shared" si="0"/>
        <v>1</v>
      </c>
      <c r="D15" s="1218">
        <f t="shared" si="1"/>
        <v>1</v>
      </c>
      <c r="E15" s="1218">
        <f t="shared" si="2"/>
        <v>0</v>
      </c>
      <c r="F15" s="1218">
        <f t="shared" si="3"/>
        <v>1</v>
      </c>
      <c r="G15" s="1219">
        <v>1</v>
      </c>
      <c r="H15" s="1220">
        <f>0</f>
        <v>0</v>
      </c>
      <c r="I15" s="1218">
        <f t="shared" si="4"/>
        <v>0</v>
      </c>
      <c r="J15" s="1220">
        <f>0</f>
        <v>0</v>
      </c>
      <c r="K15" s="1220">
        <f>0</f>
        <v>0</v>
      </c>
      <c r="L15" s="1221" t="s">
        <v>645</v>
      </c>
    </row>
    <row r="16" spans="1:12" s="370" customFormat="1" ht="13.5" thickBot="1" x14ac:dyDescent="0.25">
      <c r="A16" s="1205" t="s">
        <v>517</v>
      </c>
      <c r="B16" s="1206" t="s">
        <v>518</v>
      </c>
      <c r="C16" s="1207">
        <f t="shared" si="0"/>
        <v>3</v>
      </c>
      <c r="D16" s="1207">
        <f t="shared" si="1"/>
        <v>0</v>
      </c>
      <c r="E16" s="1207">
        <f t="shared" si="2"/>
        <v>3</v>
      </c>
      <c r="F16" s="1207">
        <f t="shared" si="3"/>
        <v>3</v>
      </c>
      <c r="G16" s="1208">
        <f>0</f>
        <v>0</v>
      </c>
      <c r="H16" s="1209">
        <v>3</v>
      </c>
      <c r="I16" s="1207">
        <f t="shared" si="4"/>
        <v>0</v>
      </c>
      <c r="J16" s="1209">
        <f>0</f>
        <v>0</v>
      </c>
      <c r="K16" s="1209">
        <f>0</f>
        <v>0</v>
      </c>
      <c r="L16" s="1210" t="s">
        <v>611</v>
      </c>
    </row>
    <row r="17" spans="1:12" s="371" customFormat="1" ht="13.5" thickBot="1" x14ac:dyDescent="0.25">
      <c r="A17" s="1216" t="s">
        <v>710</v>
      </c>
      <c r="B17" s="1217" t="s">
        <v>401</v>
      </c>
      <c r="C17" s="1218">
        <f t="shared" si="0"/>
        <v>2</v>
      </c>
      <c r="D17" s="1218">
        <f t="shared" si="1"/>
        <v>0</v>
      </c>
      <c r="E17" s="1218">
        <f t="shared" si="2"/>
        <v>2</v>
      </c>
      <c r="F17" s="1218">
        <f t="shared" si="3"/>
        <v>1</v>
      </c>
      <c r="G17" s="1219">
        <f>0</f>
        <v>0</v>
      </c>
      <c r="H17" s="1220">
        <v>1</v>
      </c>
      <c r="I17" s="1218">
        <f t="shared" si="4"/>
        <v>1</v>
      </c>
      <c r="J17" s="1220">
        <f>0</f>
        <v>0</v>
      </c>
      <c r="K17" s="1220">
        <v>1</v>
      </c>
      <c r="L17" s="1221" t="s">
        <v>711</v>
      </c>
    </row>
    <row r="18" spans="1:12" s="371" customFormat="1" ht="34.5" thickBot="1" x14ac:dyDescent="0.25">
      <c r="A18" s="1211" t="s">
        <v>1419</v>
      </c>
      <c r="B18" s="1212" t="s">
        <v>1424</v>
      </c>
      <c r="C18" s="427">
        <f t="shared" ref="C18" si="9">E18+D18</f>
        <v>3</v>
      </c>
      <c r="D18" s="427">
        <f t="shared" ref="D18" si="10">J18+G18</f>
        <v>2</v>
      </c>
      <c r="E18" s="427">
        <f t="shared" ref="E18" si="11">K18+H18</f>
        <v>1</v>
      </c>
      <c r="F18" s="427">
        <f t="shared" ref="F18" si="12">H18+G18</f>
        <v>1</v>
      </c>
      <c r="G18" s="1213">
        <v>1</v>
      </c>
      <c r="H18" s="1214">
        <f>0</f>
        <v>0</v>
      </c>
      <c r="I18" s="427">
        <f t="shared" si="4"/>
        <v>2</v>
      </c>
      <c r="J18" s="1214">
        <v>1</v>
      </c>
      <c r="K18" s="1214">
        <v>1</v>
      </c>
      <c r="L18" s="1215" t="s">
        <v>1423</v>
      </c>
    </row>
    <row r="19" spans="1:12" s="370" customFormat="1" ht="23.25" thickBot="1" x14ac:dyDescent="0.25">
      <c r="A19" s="424" t="s">
        <v>712</v>
      </c>
      <c r="B19" s="630" t="s">
        <v>713</v>
      </c>
      <c r="C19" s="426">
        <f t="shared" si="0"/>
        <v>31</v>
      </c>
      <c r="D19" s="426">
        <f t="shared" si="1"/>
        <v>21</v>
      </c>
      <c r="E19" s="426">
        <f t="shared" si="2"/>
        <v>10</v>
      </c>
      <c r="F19" s="426">
        <f t="shared" si="3"/>
        <v>22</v>
      </c>
      <c r="G19" s="428">
        <v>16</v>
      </c>
      <c r="H19" s="423">
        <v>6</v>
      </c>
      <c r="I19" s="426">
        <f t="shared" si="4"/>
        <v>9</v>
      </c>
      <c r="J19" s="423">
        <v>5</v>
      </c>
      <c r="K19" s="423">
        <v>4</v>
      </c>
      <c r="L19" s="626" t="s">
        <v>714</v>
      </c>
    </row>
    <row r="20" spans="1:12" s="371" customFormat="1" ht="13.5" thickBot="1" x14ac:dyDescent="0.25">
      <c r="A20" s="425" t="s">
        <v>715</v>
      </c>
      <c r="B20" s="631" t="s">
        <v>716</v>
      </c>
      <c r="C20" s="427">
        <f t="shared" si="0"/>
        <v>1</v>
      </c>
      <c r="D20" s="427">
        <f t="shared" si="1"/>
        <v>0</v>
      </c>
      <c r="E20" s="427">
        <f t="shared" si="2"/>
        <v>1</v>
      </c>
      <c r="F20" s="427">
        <f t="shared" si="3"/>
        <v>1</v>
      </c>
      <c r="G20" s="429">
        <f>0</f>
        <v>0</v>
      </c>
      <c r="H20" s="323">
        <v>1</v>
      </c>
      <c r="I20" s="427">
        <f t="shared" si="4"/>
        <v>0</v>
      </c>
      <c r="J20" s="323">
        <f>0</f>
        <v>0</v>
      </c>
      <c r="K20" s="323">
        <f>0</f>
        <v>0</v>
      </c>
      <c r="L20" s="627" t="s">
        <v>717</v>
      </c>
    </row>
    <row r="21" spans="1:12" s="370" customFormat="1" ht="13.5" thickBot="1" x14ac:dyDescent="0.25">
      <c r="A21" s="424" t="s">
        <v>718</v>
      </c>
      <c r="B21" s="630" t="s">
        <v>719</v>
      </c>
      <c r="C21" s="426">
        <f t="shared" si="0"/>
        <v>1</v>
      </c>
      <c r="D21" s="426">
        <f t="shared" si="1"/>
        <v>0</v>
      </c>
      <c r="E21" s="426">
        <f t="shared" si="2"/>
        <v>1</v>
      </c>
      <c r="F21" s="426">
        <f t="shared" si="3"/>
        <v>1</v>
      </c>
      <c r="G21" s="428">
        <f>0</f>
        <v>0</v>
      </c>
      <c r="H21" s="423">
        <v>1</v>
      </c>
      <c r="I21" s="426">
        <f t="shared" si="4"/>
        <v>0</v>
      </c>
      <c r="J21" s="423">
        <f>0</f>
        <v>0</v>
      </c>
      <c r="K21" s="423">
        <f>0</f>
        <v>0</v>
      </c>
      <c r="L21" s="626" t="s">
        <v>720</v>
      </c>
    </row>
    <row r="22" spans="1:12" s="371" customFormat="1" ht="13.5" thickBot="1" x14ac:dyDescent="0.25">
      <c r="A22" s="425" t="s">
        <v>544</v>
      </c>
      <c r="B22" s="631" t="s">
        <v>545</v>
      </c>
      <c r="C22" s="427">
        <f t="shared" si="0"/>
        <v>7</v>
      </c>
      <c r="D22" s="427">
        <f t="shared" si="1"/>
        <v>3</v>
      </c>
      <c r="E22" s="427">
        <f t="shared" si="2"/>
        <v>4</v>
      </c>
      <c r="F22" s="427">
        <f t="shared" si="3"/>
        <v>3</v>
      </c>
      <c r="G22" s="429">
        <v>1</v>
      </c>
      <c r="H22" s="323">
        <v>2</v>
      </c>
      <c r="I22" s="427">
        <f>K22+J22</f>
        <v>4</v>
      </c>
      <c r="J22" s="323">
        <v>2</v>
      </c>
      <c r="K22" s="323">
        <v>2</v>
      </c>
      <c r="L22" s="627" t="s">
        <v>721</v>
      </c>
    </row>
    <row r="23" spans="1:12" s="370" customFormat="1" ht="13.5" thickBot="1" x14ac:dyDescent="0.25">
      <c r="A23" s="424" t="s">
        <v>722</v>
      </c>
      <c r="B23" s="630" t="s">
        <v>546</v>
      </c>
      <c r="C23" s="426">
        <f t="shared" si="0"/>
        <v>7</v>
      </c>
      <c r="D23" s="426">
        <f t="shared" si="1"/>
        <v>4</v>
      </c>
      <c r="E23" s="426">
        <f t="shared" si="2"/>
        <v>3</v>
      </c>
      <c r="F23" s="426">
        <f t="shared" si="3"/>
        <v>5</v>
      </c>
      <c r="G23" s="428">
        <v>3</v>
      </c>
      <c r="H23" s="423">
        <v>2</v>
      </c>
      <c r="I23" s="426">
        <f t="shared" si="4"/>
        <v>2</v>
      </c>
      <c r="J23" s="423">
        <v>1</v>
      </c>
      <c r="K23" s="423">
        <v>1</v>
      </c>
      <c r="L23" s="626" t="s">
        <v>723</v>
      </c>
    </row>
    <row r="24" spans="1:12" s="370" customFormat="1" ht="13.5" thickBot="1" x14ac:dyDescent="0.25">
      <c r="A24" s="1211" t="s">
        <v>1418</v>
      </c>
      <c r="B24" s="1212" t="s">
        <v>1426</v>
      </c>
      <c r="C24" s="427">
        <f t="shared" ref="C24" si="13">E24+D24</f>
        <v>2</v>
      </c>
      <c r="D24" s="427">
        <f t="shared" ref="D24" si="14">J24+G24</f>
        <v>2</v>
      </c>
      <c r="E24" s="427">
        <f t="shared" ref="E24" si="15">K24+H24</f>
        <v>0</v>
      </c>
      <c r="F24" s="427">
        <f t="shared" ref="F24" si="16">H24+G24</f>
        <v>1</v>
      </c>
      <c r="G24" s="1213">
        <v>1</v>
      </c>
      <c r="H24" s="1214">
        <f>0</f>
        <v>0</v>
      </c>
      <c r="I24" s="1207">
        <f t="shared" si="4"/>
        <v>1</v>
      </c>
      <c r="J24" s="1214">
        <v>1</v>
      </c>
      <c r="K24" s="1214">
        <f>0</f>
        <v>0</v>
      </c>
      <c r="L24" s="1215" t="s">
        <v>1425</v>
      </c>
    </row>
    <row r="25" spans="1:12" s="371" customFormat="1" ht="23.25" thickBot="1" x14ac:dyDescent="0.25">
      <c r="A25" s="1216" t="s">
        <v>724</v>
      </c>
      <c r="B25" s="1217" t="s">
        <v>642</v>
      </c>
      <c r="C25" s="1218">
        <f t="shared" si="0"/>
        <v>3</v>
      </c>
      <c r="D25" s="1218">
        <f t="shared" si="1"/>
        <v>1</v>
      </c>
      <c r="E25" s="1218">
        <f t="shared" si="2"/>
        <v>2</v>
      </c>
      <c r="F25" s="1218">
        <f t="shared" si="3"/>
        <v>1</v>
      </c>
      <c r="G25" s="1219">
        <v>1</v>
      </c>
      <c r="H25" s="1220">
        <f>0</f>
        <v>0</v>
      </c>
      <c r="I25" s="1218">
        <f t="shared" si="4"/>
        <v>2</v>
      </c>
      <c r="J25" s="1220">
        <f>0</f>
        <v>0</v>
      </c>
      <c r="K25" s="1220">
        <v>2</v>
      </c>
      <c r="L25" s="1221" t="s">
        <v>725</v>
      </c>
    </row>
    <row r="26" spans="1:12" s="370" customFormat="1" ht="13.5" thickBot="1" x14ac:dyDescent="0.25">
      <c r="A26" s="1205" t="s">
        <v>726</v>
      </c>
      <c r="B26" s="1206" t="s">
        <v>727</v>
      </c>
      <c r="C26" s="1207">
        <f t="shared" si="0"/>
        <v>16</v>
      </c>
      <c r="D26" s="1207">
        <f t="shared" si="1"/>
        <v>6</v>
      </c>
      <c r="E26" s="1207">
        <f t="shared" si="2"/>
        <v>10</v>
      </c>
      <c r="F26" s="1207">
        <f t="shared" si="3"/>
        <v>12</v>
      </c>
      <c r="G26" s="1208">
        <v>3</v>
      </c>
      <c r="H26" s="1209">
        <v>9</v>
      </c>
      <c r="I26" s="1207">
        <f t="shared" si="4"/>
        <v>4</v>
      </c>
      <c r="J26" s="1209">
        <v>3</v>
      </c>
      <c r="K26" s="1209">
        <v>1</v>
      </c>
      <c r="L26" s="1210" t="s">
        <v>728</v>
      </c>
    </row>
    <row r="27" spans="1:12" s="371" customFormat="1" ht="23.25" thickBot="1" x14ac:dyDescent="0.25">
      <c r="A27" s="1216" t="s">
        <v>547</v>
      </c>
      <c r="B27" s="1217" t="s">
        <v>729</v>
      </c>
      <c r="C27" s="1218">
        <f t="shared" si="0"/>
        <v>4</v>
      </c>
      <c r="D27" s="1218">
        <f t="shared" si="1"/>
        <v>2</v>
      </c>
      <c r="E27" s="1218">
        <f t="shared" si="2"/>
        <v>2</v>
      </c>
      <c r="F27" s="1218">
        <f t="shared" si="3"/>
        <v>3</v>
      </c>
      <c r="G27" s="1219">
        <v>2</v>
      </c>
      <c r="H27" s="1220">
        <v>1</v>
      </c>
      <c r="I27" s="1218">
        <f t="shared" si="4"/>
        <v>1</v>
      </c>
      <c r="J27" s="1220">
        <f>0</f>
        <v>0</v>
      </c>
      <c r="K27" s="1220">
        <v>1</v>
      </c>
      <c r="L27" s="1221" t="s">
        <v>730</v>
      </c>
    </row>
    <row r="28" spans="1:12" s="370" customFormat="1" ht="23.25" thickBot="1" x14ac:dyDescent="0.25">
      <c r="A28" s="1205" t="s">
        <v>731</v>
      </c>
      <c r="B28" s="1206" t="s">
        <v>732</v>
      </c>
      <c r="C28" s="1207">
        <f t="shared" si="0"/>
        <v>0</v>
      </c>
      <c r="D28" s="1207">
        <f t="shared" si="1"/>
        <v>0</v>
      </c>
      <c r="E28" s="1207">
        <f t="shared" si="2"/>
        <v>0</v>
      </c>
      <c r="F28" s="1207">
        <f t="shared" si="3"/>
        <v>0</v>
      </c>
      <c r="G28" s="1208">
        <f>0</f>
        <v>0</v>
      </c>
      <c r="H28" s="1209">
        <f>0</f>
        <v>0</v>
      </c>
      <c r="I28" s="1207">
        <f t="shared" si="4"/>
        <v>0</v>
      </c>
      <c r="J28" s="1209">
        <f>0</f>
        <v>0</v>
      </c>
      <c r="K28" s="1209">
        <f>0</f>
        <v>0</v>
      </c>
      <c r="L28" s="1210" t="s">
        <v>733</v>
      </c>
    </row>
    <row r="29" spans="1:12" s="371" customFormat="1" ht="13.5" thickBot="1" x14ac:dyDescent="0.25">
      <c r="A29" s="1216" t="s">
        <v>548</v>
      </c>
      <c r="B29" s="1217" t="s">
        <v>549</v>
      </c>
      <c r="C29" s="1218">
        <f t="shared" si="0"/>
        <v>34</v>
      </c>
      <c r="D29" s="1218">
        <f t="shared" si="1"/>
        <v>15</v>
      </c>
      <c r="E29" s="1218">
        <f t="shared" si="2"/>
        <v>19</v>
      </c>
      <c r="F29" s="1218">
        <f t="shared" si="3"/>
        <v>23</v>
      </c>
      <c r="G29" s="1219">
        <v>10</v>
      </c>
      <c r="H29" s="1220">
        <v>13</v>
      </c>
      <c r="I29" s="1218">
        <f t="shared" si="4"/>
        <v>11</v>
      </c>
      <c r="J29" s="1220">
        <v>5</v>
      </c>
      <c r="K29" s="1220">
        <v>6</v>
      </c>
      <c r="L29" s="1221" t="s">
        <v>734</v>
      </c>
    </row>
    <row r="30" spans="1:12" s="370" customFormat="1" ht="13.5" thickBot="1" x14ac:dyDescent="0.25">
      <c r="A30" s="1205" t="s">
        <v>735</v>
      </c>
      <c r="B30" s="1206" t="s">
        <v>736</v>
      </c>
      <c r="C30" s="1207">
        <f t="shared" si="0"/>
        <v>17</v>
      </c>
      <c r="D30" s="1207">
        <f t="shared" si="1"/>
        <v>6</v>
      </c>
      <c r="E30" s="1207">
        <f t="shared" si="2"/>
        <v>11</v>
      </c>
      <c r="F30" s="1207">
        <f t="shared" si="3"/>
        <v>10</v>
      </c>
      <c r="G30" s="1208">
        <v>2</v>
      </c>
      <c r="H30" s="1209">
        <v>8</v>
      </c>
      <c r="I30" s="1207">
        <f t="shared" si="4"/>
        <v>7</v>
      </c>
      <c r="J30" s="1209">
        <v>4</v>
      </c>
      <c r="K30" s="1209">
        <v>3</v>
      </c>
      <c r="L30" s="1210" t="s">
        <v>737</v>
      </c>
    </row>
    <row r="31" spans="1:12" s="371" customFormat="1" ht="22.5" x14ac:dyDescent="0.2">
      <c r="A31" s="1222" t="s">
        <v>738</v>
      </c>
      <c r="B31" s="1223" t="s">
        <v>739</v>
      </c>
      <c r="C31" s="1224">
        <f t="shared" si="0"/>
        <v>8</v>
      </c>
      <c r="D31" s="1224">
        <f t="shared" si="1"/>
        <v>5</v>
      </c>
      <c r="E31" s="1224">
        <f t="shared" si="2"/>
        <v>3</v>
      </c>
      <c r="F31" s="1224">
        <f t="shared" si="3"/>
        <v>6</v>
      </c>
      <c r="G31" s="1225">
        <v>4</v>
      </c>
      <c r="H31" s="1226">
        <v>2</v>
      </c>
      <c r="I31" s="1224">
        <f t="shared" si="4"/>
        <v>2</v>
      </c>
      <c r="J31" s="1226">
        <v>1</v>
      </c>
      <c r="K31" s="1226">
        <v>1</v>
      </c>
      <c r="L31" s="1227" t="s">
        <v>740</v>
      </c>
    </row>
    <row r="32" spans="1:12" s="370" customFormat="1" ht="23.25" thickBot="1" x14ac:dyDescent="0.25">
      <c r="A32" s="435" t="s">
        <v>741</v>
      </c>
      <c r="B32" s="632" t="s">
        <v>742</v>
      </c>
      <c r="C32" s="438">
        <f t="shared" si="0"/>
        <v>11</v>
      </c>
      <c r="D32" s="438">
        <f t="shared" si="1"/>
        <v>7</v>
      </c>
      <c r="E32" s="438">
        <f t="shared" si="2"/>
        <v>4</v>
      </c>
      <c r="F32" s="438">
        <f t="shared" si="3"/>
        <v>8</v>
      </c>
      <c r="G32" s="436">
        <v>5</v>
      </c>
      <c r="H32" s="437">
        <v>3</v>
      </c>
      <c r="I32" s="438">
        <f t="shared" si="4"/>
        <v>3</v>
      </c>
      <c r="J32" s="437">
        <v>2</v>
      </c>
      <c r="K32" s="437">
        <v>1</v>
      </c>
      <c r="L32" s="628" t="s">
        <v>743</v>
      </c>
    </row>
    <row r="33" spans="1:17" s="371" customFormat="1" ht="34.5" thickBot="1" x14ac:dyDescent="0.25">
      <c r="A33" s="425" t="s">
        <v>550</v>
      </c>
      <c r="B33" s="631" t="s">
        <v>744</v>
      </c>
      <c r="C33" s="427">
        <f t="shared" si="0"/>
        <v>2</v>
      </c>
      <c r="D33" s="427">
        <f t="shared" si="1"/>
        <v>2</v>
      </c>
      <c r="E33" s="427">
        <f t="shared" si="2"/>
        <v>0</v>
      </c>
      <c r="F33" s="427">
        <f t="shared" si="3"/>
        <v>1</v>
      </c>
      <c r="G33" s="429">
        <v>1</v>
      </c>
      <c r="H33" s="323">
        <f>0</f>
        <v>0</v>
      </c>
      <c r="I33" s="427">
        <f t="shared" si="4"/>
        <v>1</v>
      </c>
      <c r="J33" s="323">
        <v>1</v>
      </c>
      <c r="K33" s="323">
        <f>0</f>
        <v>0</v>
      </c>
      <c r="L33" s="627" t="s">
        <v>745</v>
      </c>
    </row>
    <row r="34" spans="1:17" s="370" customFormat="1" ht="48" customHeight="1" thickBot="1" x14ac:dyDescent="0.25">
      <c r="A34" s="424" t="s">
        <v>746</v>
      </c>
      <c r="B34" s="630" t="s">
        <v>643</v>
      </c>
      <c r="C34" s="426">
        <f t="shared" si="0"/>
        <v>8</v>
      </c>
      <c r="D34" s="426">
        <f t="shared" si="1"/>
        <v>4</v>
      </c>
      <c r="E34" s="426">
        <f t="shared" si="2"/>
        <v>4</v>
      </c>
      <c r="F34" s="426">
        <f t="shared" si="3"/>
        <v>5</v>
      </c>
      <c r="G34" s="428">
        <v>2</v>
      </c>
      <c r="H34" s="423">
        <v>3</v>
      </c>
      <c r="I34" s="426">
        <f t="shared" si="4"/>
        <v>3</v>
      </c>
      <c r="J34" s="423">
        <v>2</v>
      </c>
      <c r="K34" s="423">
        <v>1</v>
      </c>
      <c r="L34" s="626" t="s">
        <v>687</v>
      </c>
    </row>
    <row r="35" spans="1:17" s="371" customFormat="1" ht="27.75" customHeight="1" x14ac:dyDescent="0.2">
      <c r="A35" s="461" t="s">
        <v>747</v>
      </c>
      <c r="B35" s="633" t="s">
        <v>748</v>
      </c>
      <c r="C35" s="462">
        <f t="shared" si="0"/>
        <v>0</v>
      </c>
      <c r="D35" s="462">
        <f t="shared" si="1"/>
        <v>0</v>
      </c>
      <c r="E35" s="462">
        <f t="shared" si="2"/>
        <v>0</v>
      </c>
      <c r="F35" s="462">
        <f t="shared" si="3"/>
        <v>0</v>
      </c>
      <c r="G35" s="464">
        <f>0</f>
        <v>0</v>
      </c>
      <c r="H35" s="463">
        <f>0</f>
        <v>0</v>
      </c>
      <c r="I35" s="462">
        <f t="shared" si="4"/>
        <v>0</v>
      </c>
      <c r="J35" s="463">
        <f>0</f>
        <v>0</v>
      </c>
      <c r="K35" s="463">
        <f>0</f>
        <v>0</v>
      </c>
      <c r="L35" s="629" t="s">
        <v>749</v>
      </c>
    </row>
    <row r="36" spans="1:17" s="370" customFormat="1" ht="20.25" customHeight="1" x14ac:dyDescent="0.2">
      <c r="A36" s="1631" t="s">
        <v>47</v>
      </c>
      <c r="B36" s="1632" t="s">
        <v>540</v>
      </c>
      <c r="C36" s="465">
        <f t="shared" ref="C36:J36" si="17">SUM(C7:C35)</f>
        <v>172</v>
      </c>
      <c r="D36" s="465">
        <f t="shared" si="17"/>
        <v>89</v>
      </c>
      <c r="E36" s="465">
        <f t="shared" si="17"/>
        <v>83</v>
      </c>
      <c r="F36" s="465">
        <f t="shared" si="17"/>
        <v>117</v>
      </c>
      <c r="G36" s="465">
        <f t="shared" si="17"/>
        <v>59</v>
      </c>
      <c r="H36" s="465">
        <f t="shared" si="17"/>
        <v>58</v>
      </c>
      <c r="I36" s="465">
        <f>SUM(I7:I35)</f>
        <v>55</v>
      </c>
      <c r="J36" s="465">
        <f t="shared" si="17"/>
        <v>30</v>
      </c>
      <c r="K36" s="465">
        <f>SUM(K7:K35)</f>
        <v>25</v>
      </c>
      <c r="L36" s="625" t="s">
        <v>48</v>
      </c>
    </row>
    <row r="37" spans="1:17" s="377" customFormat="1" ht="15.75" x14ac:dyDescent="0.2">
      <c r="A37" s="1633" t="s">
        <v>891</v>
      </c>
      <c r="B37" s="1633"/>
      <c r="C37" s="420"/>
      <c r="D37" s="375"/>
      <c r="E37" s="376"/>
      <c r="F37" s="376"/>
      <c r="G37" s="376"/>
      <c r="H37" s="376"/>
      <c r="I37" s="376"/>
      <c r="J37" s="376"/>
      <c r="K37" s="1642" t="s">
        <v>910</v>
      </c>
      <c r="L37" s="1642"/>
      <c r="Q37" s="370"/>
    </row>
    <row r="38" spans="1:17" s="370" customFormat="1" x14ac:dyDescent="0.2">
      <c r="D38" s="378"/>
      <c r="E38" s="379"/>
      <c r="F38" s="379"/>
      <c r="G38" s="379"/>
      <c r="H38" s="379"/>
      <c r="I38" s="379"/>
      <c r="J38" s="379"/>
      <c r="K38" s="379"/>
      <c r="L38" s="380"/>
    </row>
    <row r="39" spans="1:17" s="370" customFormat="1" x14ac:dyDescent="0.2">
      <c r="D39" s="378"/>
      <c r="E39" s="379"/>
      <c r="F39" s="379"/>
      <c r="G39" s="379"/>
      <c r="H39" s="379"/>
      <c r="I39" s="379"/>
      <c r="J39" s="379"/>
      <c r="K39" s="379"/>
      <c r="L39" s="380"/>
    </row>
    <row r="40" spans="1:17" s="370" customFormat="1" x14ac:dyDescent="0.2">
      <c r="D40" s="378"/>
      <c r="E40" s="379"/>
      <c r="F40" s="379"/>
      <c r="G40" s="379"/>
      <c r="H40" s="379"/>
      <c r="I40" s="379"/>
      <c r="J40" s="379"/>
      <c r="K40" s="379"/>
      <c r="L40" s="380"/>
    </row>
  </sheetData>
  <mergeCells count="12">
    <mergeCell ref="A36:B36"/>
    <mergeCell ref="A37:B37"/>
    <mergeCell ref="A1:L1"/>
    <mergeCell ref="A2:L2"/>
    <mergeCell ref="A3:L3"/>
    <mergeCell ref="I5:K5"/>
    <mergeCell ref="F5:H5"/>
    <mergeCell ref="C5:E5"/>
    <mergeCell ref="L5:L6"/>
    <mergeCell ref="B5:B6"/>
    <mergeCell ref="A5:A6"/>
    <mergeCell ref="K37:L37"/>
  </mergeCells>
  <printOptions horizontalCentered="1" verticalCentered="1"/>
  <pageMargins left="0" right="0" top="0" bottom="0" header="0" footer="0"/>
  <pageSetup paperSize="9" scale="94" orientation="landscape" r:id="rId1"/>
  <rowBreaks count="1" manualBreakCount="1">
    <brk id="31" max="11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3"/>
  <sheetViews>
    <sheetView view="pageBreakPreview" zoomScaleNormal="100" zoomScaleSheetLayoutView="100" workbookViewId="0">
      <selection activeCell="J14" sqref="J14"/>
    </sheetView>
  </sheetViews>
  <sheetFormatPr defaultRowHeight="12.75" x14ac:dyDescent="0.2"/>
  <cols>
    <col min="1" max="1" width="64.855468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84" customHeight="1" thickTop="1" x14ac:dyDescent="1.1000000000000001">
      <c r="A1" s="485" t="s">
        <v>763</v>
      </c>
    </row>
    <row r="2" spans="1:1" ht="53.25" customHeight="1" thickBot="1" x14ac:dyDescent="0.25">
      <c r="A2" s="486" t="s">
        <v>764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IR28"/>
  <sheetViews>
    <sheetView view="pageBreakPreview" zoomScaleNormal="100" zoomScaleSheetLayoutView="100" workbookViewId="0">
      <selection activeCell="B16" sqref="B16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2" width="9.140625" style="29"/>
    <col min="253" max="253" width="42.7109375" style="29" customWidth="1"/>
    <col min="254" max="254" width="7.7109375" style="29" customWidth="1"/>
    <col min="255" max="255" width="8.42578125" style="29" customWidth="1"/>
    <col min="256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2" width="7.7109375" style="29" customWidth="1"/>
    <col min="263" max="263" width="40.7109375" style="29" customWidth="1"/>
    <col min="264" max="508" width="9.140625" style="29"/>
    <col min="509" max="509" width="42.7109375" style="29" customWidth="1"/>
    <col min="510" max="510" width="7.7109375" style="29" customWidth="1"/>
    <col min="511" max="511" width="8.42578125" style="29" customWidth="1"/>
    <col min="512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8" width="7.7109375" style="29" customWidth="1"/>
    <col min="519" max="519" width="40.7109375" style="29" customWidth="1"/>
    <col min="520" max="764" width="9.140625" style="29"/>
    <col min="765" max="765" width="42.7109375" style="29" customWidth="1"/>
    <col min="766" max="766" width="7.7109375" style="29" customWidth="1"/>
    <col min="767" max="767" width="8.42578125" style="29" customWidth="1"/>
    <col min="768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4" width="7.7109375" style="29" customWidth="1"/>
    <col min="775" max="775" width="40.7109375" style="29" customWidth="1"/>
    <col min="776" max="1020" width="9.140625" style="29"/>
    <col min="1021" max="1021" width="42.7109375" style="29" customWidth="1"/>
    <col min="1022" max="1022" width="7.7109375" style="29" customWidth="1"/>
    <col min="1023" max="1023" width="8.42578125" style="29" customWidth="1"/>
    <col min="1024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0" width="7.7109375" style="29" customWidth="1"/>
    <col min="1031" max="1031" width="40.7109375" style="29" customWidth="1"/>
    <col min="1032" max="1276" width="9.140625" style="29"/>
    <col min="1277" max="1277" width="42.7109375" style="29" customWidth="1"/>
    <col min="1278" max="1278" width="7.7109375" style="29" customWidth="1"/>
    <col min="1279" max="1279" width="8.42578125" style="29" customWidth="1"/>
    <col min="1280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6" width="7.7109375" style="29" customWidth="1"/>
    <col min="1287" max="1287" width="40.7109375" style="29" customWidth="1"/>
    <col min="1288" max="1532" width="9.140625" style="29"/>
    <col min="1533" max="1533" width="42.7109375" style="29" customWidth="1"/>
    <col min="1534" max="1534" width="7.7109375" style="29" customWidth="1"/>
    <col min="1535" max="1535" width="8.42578125" style="29" customWidth="1"/>
    <col min="1536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2" width="7.7109375" style="29" customWidth="1"/>
    <col min="1543" max="1543" width="40.7109375" style="29" customWidth="1"/>
    <col min="1544" max="1788" width="9.140625" style="29"/>
    <col min="1789" max="1789" width="42.7109375" style="29" customWidth="1"/>
    <col min="1790" max="1790" width="7.7109375" style="29" customWidth="1"/>
    <col min="1791" max="1791" width="8.42578125" style="29" customWidth="1"/>
    <col min="1792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8" width="7.7109375" style="29" customWidth="1"/>
    <col min="1799" max="1799" width="40.7109375" style="29" customWidth="1"/>
    <col min="1800" max="2044" width="9.140625" style="29"/>
    <col min="2045" max="2045" width="42.7109375" style="29" customWidth="1"/>
    <col min="2046" max="2046" width="7.7109375" style="29" customWidth="1"/>
    <col min="2047" max="2047" width="8.42578125" style="29" customWidth="1"/>
    <col min="2048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4" width="7.7109375" style="29" customWidth="1"/>
    <col min="2055" max="2055" width="40.7109375" style="29" customWidth="1"/>
    <col min="2056" max="2300" width="9.140625" style="29"/>
    <col min="2301" max="2301" width="42.7109375" style="29" customWidth="1"/>
    <col min="2302" max="2302" width="7.7109375" style="29" customWidth="1"/>
    <col min="2303" max="2303" width="8.42578125" style="29" customWidth="1"/>
    <col min="2304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0" width="7.7109375" style="29" customWidth="1"/>
    <col min="2311" max="2311" width="40.7109375" style="29" customWidth="1"/>
    <col min="2312" max="2556" width="9.140625" style="29"/>
    <col min="2557" max="2557" width="42.7109375" style="29" customWidth="1"/>
    <col min="2558" max="2558" width="7.7109375" style="29" customWidth="1"/>
    <col min="2559" max="2559" width="8.42578125" style="29" customWidth="1"/>
    <col min="2560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6" width="7.7109375" style="29" customWidth="1"/>
    <col min="2567" max="2567" width="40.7109375" style="29" customWidth="1"/>
    <col min="2568" max="2812" width="9.140625" style="29"/>
    <col min="2813" max="2813" width="42.7109375" style="29" customWidth="1"/>
    <col min="2814" max="2814" width="7.7109375" style="29" customWidth="1"/>
    <col min="2815" max="2815" width="8.42578125" style="29" customWidth="1"/>
    <col min="2816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2" width="7.7109375" style="29" customWidth="1"/>
    <col min="2823" max="2823" width="40.7109375" style="29" customWidth="1"/>
    <col min="2824" max="3068" width="9.140625" style="29"/>
    <col min="3069" max="3069" width="42.7109375" style="29" customWidth="1"/>
    <col min="3070" max="3070" width="7.7109375" style="29" customWidth="1"/>
    <col min="3071" max="3071" width="8.42578125" style="29" customWidth="1"/>
    <col min="3072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8" width="7.7109375" style="29" customWidth="1"/>
    <col min="3079" max="3079" width="40.7109375" style="29" customWidth="1"/>
    <col min="3080" max="3324" width="9.140625" style="29"/>
    <col min="3325" max="3325" width="42.7109375" style="29" customWidth="1"/>
    <col min="3326" max="3326" width="7.7109375" style="29" customWidth="1"/>
    <col min="3327" max="3327" width="8.42578125" style="29" customWidth="1"/>
    <col min="3328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4" width="7.7109375" style="29" customWidth="1"/>
    <col min="3335" max="3335" width="40.7109375" style="29" customWidth="1"/>
    <col min="3336" max="3580" width="9.140625" style="29"/>
    <col min="3581" max="3581" width="42.7109375" style="29" customWidth="1"/>
    <col min="3582" max="3582" width="7.7109375" style="29" customWidth="1"/>
    <col min="3583" max="3583" width="8.42578125" style="29" customWidth="1"/>
    <col min="3584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0" width="7.7109375" style="29" customWidth="1"/>
    <col min="3591" max="3591" width="40.7109375" style="29" customWidth="1"/>
    <col min="3592" max="3836" width="9.140625" style="29"/>
    <col min="3837" max="3837" width="42.7109375" style="29" customWidth="1"/>
    <col min="3838" max="3838" width="7.7109375" style="29" customWidth="1"/>
    <col min="3839" max="3839" width="8.42578125" style="29" customWidth="1"/>
    <col min="3840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6" width="7.7109375" style="29" customWidth="1"/>
    <col min="3847" max="3847" width="40.7109375" style="29" customWidth="1"/>
    <col min="3848" max="4092" width="9.140625" style="29"/>
    <col min="4093" max="4093" width="42.7109375" style="29" customWidth="1"/>
    <col min="4094" max="4094" width="7.7109375" style="29" customWidth="1"/>
    <col min="4095" max="4095" width="8.42578125" style="29" customWidth="1"/>
    <col min="4096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2" width="7.7109375" style="29" customWidth="1"/>
    <col min="4103" max="4103" width="40.7109375" style="29" customWidth="1"/>
    <col min="4104" max="4348" width="9.140625" style="29"/>
    <col min="4349" max="4349" width="42.7109375" style="29" customWidth="1"/>
    <col min="4350" max="4350" width="7.7109375" style="29" customWidth="1"/>
    <col min="4351" max="4351" width="8.42578125" style="29" customWidth="1"/>
    <col min="4352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8" width="7.7109375" style="29" customWidth="1"/>
    <col min="4359" max="4359" width="40.7109375" style="29" customWidth="1"/>
    <col min="4360" max="4604" width="9.140625" style="29"/>
    <col min="4605" max="4605" width="42.7109375" style="29" customWidth="1"/>
    <col min="4606" max="4606" width="7.7109375" style="29" customWidth="1"/>
    <col min="4607" max="4607" width="8.42578125" style="29" customWidth="1"/>
    <col min="4608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4" width="7.7109375" style="29" customWidth="1"/>
    <col min="4615" max="4615" width="40.7109375" style="29" customWidth="1"/>
    <col min="4616" max="4860" width="9.140625" style="29"/>
    <col min="4861" max="4861" width="42.7109375" style="29" customWidth="1"/>
    <col min="4862" max="4862" width="7.7109375" style="29" customWidth="1"/>
    <col min="4863" max="4863" width="8.42578125" style="29" customWidth="1"/>
    <col min="4864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0" width="7.7109375" style="29" customWidth="1"/>
    <col min="4871" max="4871" width="40.7109375" style="29" customWidth="1"/>
    <col min="4872" max="5116" width="9.140625" style="29"/>
    <col min="5117" max="5117" width="42.7109375" style="29" customWidth="1"/>
    <col min="5118" max="5118" width="7.7109375" style="29" customWidth="1"/>
    <col min="5119" max="5119" width="8.42578125" style="29" customWidth="1"/>
    <col min="5120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6" width="7.7109375" style="29" customWidth="1"/>
    <col min="5127" max="5127" width="40.7109375" style="29" customWidth="1"/>
    <col min="5128" max="5372" width="9.140625" style="29"/>
    <col min="5373" max="5373" width="42.7109375" style="29" customWidth="1"/>
    <col min="5374" max="5374" width="7.7109375" style="29" customWidth="1"/>
    <col min="5375" max="5375" width="8.42578125" style="29" customWidth="1"/>
    <col min="5376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2" width="7.7109375" style="29" customWidth="1"/>
    <col min="5383" max="5383" width="40.7109375" style="29" customWidth="1"/>
    <col min="5384" max="5628" width="9.140625" style="29"/>
    <col min="5629" max="5629" width="42.7109375" style="29" customWidth="1"/>
    <col min="5630" max="5630" width="7.7109375" style="29" customWidth="1"/>
    <col min="5631" max="5631" width="8.42578125" style="29" customWidth="1"/>
    <col min="5632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8" width="7.7109375" style="29" customWidth="1"/>
    <col min="5639" max="5639" width="40.7109375" style="29" customWidth="1"/>
    <col min="5640" max="5884" width="9.140625" style="29"/>
    <col min="5885" max="5885" width="42.7109375" style="29" customWidth="1"/>
    <col min="5886" max="5886" width="7.7109375" style="29" customWidth="1"/>
    <col min="5887" max="5887" width="8.42578125" style="29" customWidth="1"/>
    <col min="5888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4" width="7.7109375" style="29" customWidth="1"/>
    <col min="5895" max="5895" width="40.7109375" style="29" customWidth="1"/>
    <col min="5896" max="6140" width="9.140625" style="29"/>
    <col min="6141" max="6141" width="42.7109375" style="29" customWidth="1"/>
    <col min="6142" max="6142" width="7.7109375" style="29" customWidth="1"/>
    <col min="6143" max="6143" width="8.42578125" style="29" customWidth="1"/>
    <col min="6144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0" width="7.7109375" style="29" customWidth="1"/>
    <col min="6151" max="6151" width="40.7109375" style="29" customWidth="1"/>
    <col min="6152" max="6396" width="9.140625" style="29"/>
    <col min="6397" max="6397" width="42.7109375" style="29" customWidth="1"/>
    <col min="6398" max="6398" width="7.7109375" style="29" customWidth="1"/>
    <col min="6399" max="6399" width="8.42578125" style="29" customWidth="1"/>
    <col min="6400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6" width="7.7109375" style="29" customWidth="1"/>
    <col min="6407" max="6407" width="40.7109375" style="29" customWidth="1"/>
    <col min="6408" max="6652" width="9.140625" style="29"/>
    <col min="6653" max="6653" width="42.7109375" style="29" customWidth="1"/>
    <col min="6654" max="6654" width="7.7109375" style="29" customWidth="1"/>
    <col min="6655" max="6655" width="8.42578125" style="29" customWidth="1"/>
    <col min="6656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2" width="7.7109375" style="29" customWidth="1"/>
    <col min="6663" max="6663" width="40.7109375" style="29" customWidth="1"/>
    <col min="6664" max="6908" width="9.140625" style="29"/>
    <col min="6909" max="6909" width="42.7109375" style="29" customWidth="1"/>
    <col min="6910" max="6910" width="7.7109375" style="29" customWidth="1"/>
    <col min="6911" max="6911" width="8.42578125" style="29" customWidth="1"/>
    <col min="6912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8" width="7.7109375" style="29" customWidth="1"/>
    <col min="6919" max="6919" width="40.7109375" style="29" customWidth="1"/>
    <col min="6920" max="7164" width="9.140625" style="29"/>
    <col min="7165" max="7165" width="42.7109375" style="29" customWidth="1"/>
    <col min="7166" max="7166" width="7.7109375" style="29" customWidth="1"/>
    <col min="7167" max="7167" width="8.42578125" style="29" customWidth="1"/>
    <col min="7168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4" width="7.7109375" style="29" customWidth="1"/>
    <col min="7175" max="7175" width="40.7109375" style="29" customWidth="1"/>
    <col min="7176" max="7420" width="9.140625" style="29"/>
    <col min="7421" max="7421" width="42.7109375" style="29" customWidth="1"/>
    <col min="7422" max="7422" width="7.7109375" style="29" customWidth="1"/>
    <col min="7423" max="7423" width="8.42578125" style="29" customWidth="1"/>
    <col min="7424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0" width="7.7109375" style="29" customWidth="1"/>
    <col min="7431" max="7431" width="40.7109375" style="29" customWidth="1"/>
    <col min="7432" max="7676" width="9.140625" style="29"/>
    <col min="7677" max="7677" width="42.7109375" style="29" customWidth="1"/>
    <col min="7678" max="7678" width="7.7109375" style="29" customWidth="1"/>
    <col min="7679" max="7679" width="8.42578125" style="29" customWidth="1"/>
    <col min="7680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6" width="7.7109375" style="29" customWidth="1"/>
    <col min="7687" max="7687" width="40.7109375" style="29" customWidth="1"/>
    <col min="7688" max="7932" width="9.140625" style="29"/>
    <col min="7933" max="7933" width="42.7109375" style="29" customWidth="1"/>
    <col min="7934" max="7934" width="7.7109375" style="29" customWidth="1"/>
    <col min="7935" max="7935" width="8.42578125" style="29" customWidth="1"/>
    <col min="7936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2" width="7.7109375" style="29" customWidth="1"/>
    <col min="7943" max="7943" width="40.7109375" style="29" customWidth="1"/>
    <col min="7944" max="8188" width="9.140625" style="29"/>
    <col min="8189" max="8189" width="42.7109375" style="29" customWidth="1"/>
    <col min="8190" max="8190" width="7.7109375" style="29" customWidth="1"/>
    <col min="8191" max="8191" width="8.42578125" style="29" customWidth="1"/>
    <col min="8192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8" width="7.7109375" style="29" customWidth="1"/>
    <col min="8199" max="8199" width="40.7109375" style="29" customWidth="1"/>
    <col min="8200" max="8444" width="9.140625" style="29"/>
    <col min="8445" max="8445" width="42.7109375" style="29" customWidth="1"/>
    <col min="8446" max="8446" width="7.7109375" style="29" customWidth="1"/>
    <col min="8447" max="8447" width="8.42578125" style="29" customWidth="1"/>
    <col min="8448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4" width="7.7109375" style="29" customWidth="1"/>
    <col min="8455" max="8455" width="40.7109375" style="29" customWidth="1"/>
    <col min="8456" max="8700" width="9.140625" style="29"/>
    <col min="8701" max="8701" width="42.7109375" style="29" customWidth="1"/>
    <col min="8702" max="8702" width="7.7109375" style="29" customWidth="1"/>
    <col min="8703" max="8703" width="8.42578125" style="29" customWidth="1"/>
    <col min="8704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0" width="7.7109375" style="29" customWidth="1"/>
    <col min="8711" max="8711" width="40.7109375" style="29" customWidth="1"/>
    <col min="8712" max="8956" width="9.140625" style="29"/>
    <col min="8957" max="8957" width="42.7109375" style="29" customWidth="1"/>
    <col min="8958" max="8958" width="7.7109375" style="29" customWidth="1"/>
    <col min="8959" max="8959" width="8.42578125" style="29" customWidth="1"/>
    <col min="8960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6" width="7.7109375" style="29" customWidth="1"/>
    <col min="8967" max="8967" width="40.7109375" style="29" customWidth="1"/>
    <col min="8968" max="9212" width="9.140625" style="29"/>
    <col min="9213" max="9213" width="42.7109375" style="29" customWidth="1"/>
    <col min="9214" max="9214" width="7.7109375" style="29" customWidth="1"/>
    <col min="9215" max="9215" width="8.42578125" style="29" customWidth="1"/>
    <col min="9216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2" width="7.7109375" style="29" customWidth="1"/>
    <col min="9223" max="9223" width="40.7109375" style="29" customWidth="1"/>
    <col min="9224" max="9468" width="9.140625" style="29"/>
    <col min="9469" max="9469" width="42.7109375" style="29" customWidth="1"/>
    <col min="9470" max="9470" width="7.7109375" style="29" customWidth="1"/>
    <col min="9471" max="9471" width="8.42578125" style="29" customWidth="1"/>
    <col min="9472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8" width="7.7109375" style="29" customWidth="1"/>
    <col min="9479" max="9479" width="40.7109375" style="29" customWidth="1"/>
    <col min="9480" max="9724" width="9.140625" style="29"/>
    <col min="9725" max="9725" width="42.7109375" style="29" customWidth="1"/>
    <col min="9726" max="9726" width="7.7109375" style="29" customWidth="1"/>
    <col min="9727" max="9727" width="8.42578125" style="29" customWidth="1"/>
    <col min="9728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4" width="7.7109375" style="29" customWidth="1"/>
    <col min="9735" max="9735" width="40.7109375" style="29" customWidth="1"/>
    <col min="9736" max="9980" width="9.140625" style="29"/>
    <col min="9981" max="9981" width="42.7109375" style="29" customWidth="1"/>
    <col min="9982" max="9982" width="7.7109375" style="29" customWidth="1"/>
    <col min="9983" max="9983" width="8.42578125" style="29" customWidth="1"/>
    <col min="9984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0" width="7.7109375" style="29" customWidth="1"/>
    <col min="9991" max="9991" width="40.7109375" style="29" customWidth="1"/>
    <col min="9992" max="10236" width="9.140625" style="29"/>
    <col min="10237" max="10237" width="42.7109375" style="29" customWidth="1"/>
    <col min="10238" max="10238" width="7.7109375" style="29" customWidth="1"/>
    <col min="10239" max="10239" width="8.42578125" style="29" customWidth="1"/>
    <col min="10240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6" width="7.7109375" style="29" customWidth="1"/>
    <col min="10247" max="10247" width="40.7109375" style="29" customWidth="1"/>
    <col min="10248" max="10492" width="9.140625" style="29"/>
    <col min="10493" max="10493" width="42.7109375" style="29" customWidth="1"/>
    <col min="10494" max="10494" width="7.7109375" style="29" customWidth="1"/>
    <col min="10495" max="10495" width="8.42578125" style="29" customWidth="1"/>
    <col min="10496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2" width="7.7109375" style="29" customWidth="1"/>
    <col min="10503" max="10503" width="40.7109375" style="29" customWidth="1"/>
    <col min="10504" max="10748" width="9.140625" style="29"/>
    <col min="10749" max="10749" width="42.7109375" style="29" customWidth="1"/>
    <col min="10750" max="10750" width="7.7109375" style="29" customWidth="1"/>
    <col min="10751" max="10751" width="8.42578125" style="29" customWidth="1"/>
    <col min="10752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8" width="7.7109375" style="29" customWidth="1"/>
    <col min="10759" max="10759" width="40.7109375" style="29" customWidth="1"/>
    <col min="10760" max="11004" width="9.140625" style="29"/>
    <col min="11005" max="11005" width="42.7109375" style="29" customWidth="1"/>
    <col min="11006" max="11006" width="7.7109375" style="29" customWidth="1"/>
    <col min="11007" max="11007" width="8.42578125" style="29" customWidth="1"/>
    <col min="11008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4" width="7.7109375" style="29" customWidth="1"/>
    <col min="11015" max="11015" width="40.7109375" style="29" customWidth="1"/>
    <col min="11016" max="11260" width="9.140625" style="29"/>
    <col min="11261" max="11261" width="42.7109375" style="29" customWidth="1"/>
    <col min="11262" max="11262" width="7.7109375" style="29" customWidth="1"/>
    <col min="11263" max="11263" width="8.42578125" style="29" customWidth="1"/>
    <col min="11264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0" width="7.7109375" style="29" customWidth="1"/>
    <col min="11271" max="11271" width="40.7109375" style="29" customWidth="1"/>
    <col min="11272" max="11516" width="9.140625" style="29"/>
    <col min="11517" max="11517" width="42.7109375" style="29" customWidth="1"/>
    <col min="11518" max="11518" width="7.7109375" style="29" customWidth="1"/>
    <col min="11519" max="11519" width="8.42578125" style="29" customWidth="1"/>
    <col min="11520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6" width="7.7109375" style="29" customWidth="1"/>
    <col min="11527" max="11527" width="40.7109375" style="29" customWidth="1"/>
    <col min="11528" max="11772" width="9.140625" style="29"/>
    <col min="11773" max="11773" width="42.7109375" style="29" customWidth="1"/>
    <col min="11774" max="11774" width="7.7109375" style="29" customWidth="1"/>
    <col min="11775" max="11775" width="8.42578125" style="29" customWidth="1"/>
    <col min="11776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2" width="7.7109375" style="29" customWidth="1"/>
    <col min="11783" max="11783" width="40.7109375" style="29" customWidth="1"/>
    <col min="11784" max="12028" width="9.140625" style="29"/>
    <col min="12029" max="12029" width="42.7109375" style="29" customWidth="1"/>
    <col min="12030" max="12030" width="7.7109375" style="29" customWidth="1"/>
    <col min="12031" max="12031" width="8.42578125" style="29" customWidth="1"/>
    <col min="12032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8" width="7.7109375" style="29" customWidth="1"/>
    <col min="12039" max="12039" width="40.7109375" style="29" customWidth="1"/>
    <col min="12040" max="12284" width="9.140625" style="29"/>
    <col min="12285" max="12285" width="42.7109375" style="29" customWidth="1"/>
    <col min="12286" max="12286" width="7.7109375" style="29" customWidth="1"/>
    <col min="12287" max="12287" width="8.42578125" style="29" customWidth="1"/>
    <col min="12288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4" width="7.7109375" style="29" customWidth="1"/>
    <col min="12295" max="12295" width="40.7109375" style="29" customWidth="1"/>
    <col min="12296" max="12540" width="9.140625" style="29"/>
    <col min="12541" max="12541" width="42.7109375" style="29" customWidth="1"/>
    <col min="12542" max="12542" width="7.7109375" style="29" customWidth="1"/>
    <col min="12543" max="12543" width="8.42578125" style="29" customWidth="1"/>
    <col min="12544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0" width="7.7109375" style="29" customWidth="1"/>
    <col min="12551" max="12551" width="40.7109375" style="29" customWidth="1"/>
    <col min="12552" max="12796" width="9.140625" style="29"/>
    <col min="12797" max="12797" width="42.7109375" style="29" customWidth="1"/>
    <col min="12798" max="12798" width="7.7109375" style="29" customWidth="1"/>
    <col min="12799" max="12799" width="8.42578125" style="29" customWidth="1"/>
    <col min="12800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6" width="7.7109375" style="29" customWidth="1"/>
    <col min="12807" max="12807" width="40.7109375" style="29" customWidth="1"/>
    <col min="12808" max="13052" width="9.140625" style="29"/>
    <col min="13053" max="13053" width="42.7109375" style="29" customWidth="1"/>
    <col min="13054" max="13054" width="7.7109375" style="29" customWidth="1"/>
    <col min="13055" max="13055" width="8.42578125" style="29" customWidth="1"/>
    <col min="13056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2" width="7.7109375" style="29" customWidth="1"/>
    <col min="13063" max="13063" width="40.7109375" style="29" customWidth="1"/>
    <col min="13064" max="13308" width="9.140625" style="29"/>
    <col min="13309" max="13309" width="42.7109375" style="29" customWidth="1"/>
    <col min="13310" max="13310" width="7.7109375" style="29" customWidth="1"/>
    <col min="13311" max="13311" width="8.42578125" style="29" customWidth="1"/>
    <col min="13312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8" width="7.7109375" style="29" customWidth="1"/>
    <col min="13319" max="13319" width="40.7109375" style="29" customWidth="1"/>
    <col min="13320" max="13564" width="9.140625" style="29"/>
    <col min="13565" max="13565" width="42.7109375" style="29" customWidth="1"/>
    <col min="13566" max="13566" width="7.7109375" style="29" customWidth="1"/>
    <col min="13567" max="13567" width="8.42578125" style="29" customWidth="1"/>
    <col min="13568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4" width="7.7109375" style="29" customWidth="1"/>
    <col min="13575" max="13575" width="40.7109375" style="29" customWidth="1"/>
    <col min="13576" max="13820" width="9.140625" style="29"/>
    <col min="13821" max="13821" width="42.7109375" style="29" customWidth="1"/>
    <col min="13822" max="13822" width="7.7109375" style="29" customWidth="1"/>
    <col min="13823" max="13823" width="8.42578125" style="29" customWidth="1"/>
    <col min="13824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0" width="7.7109375" style="29" customWidth="1"/>
    <col min="13831" max="13831" width="40.7109375" style="29" customWidth="1"/>
    <col min="13832" max="14076" width="9.140625" style="29"/>
    <col min="14077" max="14077" width="42.7109375" style="29" customWidth="1"/>
    <col min="14078" max="14078" width="7.7109375" style="29" customWidth="1"/>
    <col min="14079" max="14079" width="8.42578125" style="29" customWidth="1"/>
    <col min="14080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6" width="7.7109375" style="29" customWidth="1"/>
    <col min="14087" max="14087" width="40.7109375" style="29" customWidth="1"/>
    <col min="14088" max="14332" width="9.140625" style="29"/>
    <col min="14333" max="14333" width="42.7109375" style="29" customWidth="1"/>
    <col min="14334" max="14334" width="7.7109375" style="29" customWidth="1"/>
    <col min="14335" max="14335" width="8.42578125" style="29" customWidth="1"/>
    <col min="14336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2" width="7.7109375" style="29" customWidth="1"/>
    <col min="14343" max="14343" width="40.7109375" style="29" customWidth="1"/>
    <col min="14344" max="14588" width="9.140625" style="29"/>
    <col min="14589" max="14589" width="42.7109375" style="29" customWidth="1"/>
    <col min="14590" max="14590" width="7.7109375" style="29" customWidth="1"/>
    <col min="14591" max="14591" width="8.42578125" style="29" customWidth="1"/>
    <col min="14592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8" width="7.7109375" style="29" customWidth="1"/>
    <col min="14599" max="14599" width="40.7109375" style="29" customWidth="1"/>
    <col min="14600" max="14844" width="9.140625" style="29"/>
    <col min="14845" max="14845" width="42.7109375" style="29" customWidth="1"/>
    <col min="14846" max="14846" width="7.7109375" style="29" customWidth="1"/>
    <col min="14847" max="14847" width="8.42578125" style="29" customWidth="1"/>
    <col min="14848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4" width="7.7109375" style="29" customWidth="1"/>
    <col min="14855" max="14855" width="40.7109375" style="29" customWidth="1"/>
    <col min="14856" max="15100" width="9.140625" style="29"/>
    <col min="15101" max="15101" width="42.7109375" style="29" customWidth="1"/>
    <col min="15102" max="15102" width="7.7109375" style="29" customWidth="1"/>
    <col min="15103" max="15103" width="8.42578125" style="29" customWidth="1"/>
    <col min="15104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0" width="7.7109375" style="29" customWidth="1"/>
    <col min="15111" max="15111" width="40.7109375" style="29" customWidth="1"/>
    <col min="15112" max="15356" width="9.140625" style="29"/>
    <col min="15357" max="15357" width="42.7109375" style="29" customWidth="1"/>
    <col min="15358" max="15358" width="7.7109375" style="29" customWidth="1"/>
    <col min="15359" max="15359" width="8.42578125" style="29" customWidth="1"/>
    <col min="15360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6" width="7.7109375" style="29" customWidth="1"/>
    <col min="15367" max="15367" width="40.7109375" style="29" customWidth="1"/>
    <col min="15368" max="15612" width="9.140625" style="29"/>
    <col min="15613" max="15613" width="42.7109375" style="29" customWidth="1"/>
    <col min="15614" max="15614" width="7.7109375" style="29" customWidth="1"/>
    <col min="15615" max="15615" width="8.42578125" style="29" customWidth="1"/>
    <col min="15616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2" width="7.7109375" style="29" customWidth="1"/>
    <col min="15623" max="15623" width="40.7109375" style="29" customWidth="1"/>
    <col min="15624" max="15868" width="9.140625" style="29"/>
    <col min="15869" max="15869" width="42.7109375" style="29" customWidth="1"/>
    <col min="15870" max="15870" width="7.7109375" style="29" customWidth="1"/>
    <col min="15871" max="15871" width="8.42578125" style="29" customWidth="1"/>
    <col min="15872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8" width="7.7109375" style="29" customWidth="1"/>
    <col min="15879" max="15879" width="40.7109375" style="29" customWidth="1"/>
    <col min="15880" max="16124" width="9.140625" style="29"/>
    <col min="16125" max="16125" width="42.7109375" style="29" customWidth="1"/>
    <col min="16126" max="16126" width="7.7109375" style="29" customWidth="1"/>
    <col min="16127" max="16127" width="8.42578125" style="29" customWidth="1"/>
    <col min="16128" max="16129" width="7.7109375" style="29" customWidth="1"/>
    <col min="16130" max="16130" width="8.42578125" style="29" customWidth="1"/>
    <col min="16131" max="16132" width="7.7109375" style="29" customWidth="1"/>
    <col min="16133" max="16133" width="8.42578125" style="29" customWidth="1"/>
    <col min="16134" max="16134" width="7.7109375" style="29" customWidth="1"/>
    <col min="16135" max="16135" width="40.7109375" style="29" customWidth="1"/>
    <col min="16136" max="16384" width="9.140625" style="29"/>
  </cols>
  <sheetData>
    <row r="1" spans="1:252" ht="23.25" x14ac:dyDescent="0.25">
      <c r="A1" s="1643" t="s">
        <v>1245</v>
      </c>
      <c r="B1" s="1643"/>
      <c r="C1" s="1643"/>
      <c r="D1" s="1643"/>
      <c r="E1" s="1643"/>
      <c r="F1" s="1643"/>
      <c r="G1" s="1643"/>
      <c r="H1" s="1643"/>
      <c r="I1" s="1643"/>
      <c r="J1" s="1643"/>
      <c r="K1" s="1643"/>
      <c r="L1" s="1570"/>
      <c r="M1" s="1570"/>
      <c r="N1" s="1570"/>
      <c r="O1" s="1570"/>
      <c r="P1" s="1570"/>
      <c r="Q1" s="1570"/>
      <c r="R1" s="1570"/>
      <c r="S1" s="1570"/>
      <c r="T1" s="1570"/>
      <c r="U1" s="1570"/>
      <c r="V1" s="1570"/>
      <c r="W1" s="1570"/>
      <c r="X1" s="1570"/>
      <c r="Y1" s="1570"/>
      <c r="Z1" s="1570"/>
      <c r="AA1" s="1570"/>
      <c r="AB1" s="1570"/>
      <c r="AC1" s="1570"/>
      <c r="AD1" s="1570"/>
      <c r="AE1" s="1570"/>
      <c r="AF1" s="1570"/>
      <c r="AG1" s="1570"/>
      <c r="AH1" s="1570"/>
      <c r="AI1" s="1570"/>
      <c r="AJ1" s="1570"/>
      <c r="AK1" s="1570"/>
      <c r="AL1" s="1570"/>
      <c r="AM1" s="1570"/>
      <c r="AN1" s="1570"/>
      <c r="AO1" s="1570"/>
      <c r="AP1" s="1570"/>
      <c r="AQ1" s="1570"/>
      <c r="AR1" s="1570"/>
      <c r="AS1" s="1570"/>
      <c r="AT1" s="1570"/>
      <c r="AU1" s="1570"/>
      <c r="AV1" s="1570"/>
      <c r="AW1" s="1570"/>
      <c r="AX1" s="1570"/>
      <c r="AY1" s="1570"/>
      <c r="AZ1" s="1570"/>
      <c r="BA1" s="1570"/>
      <c r="BB1" s="1570"/>
      <c r="BC1" s="1570"/>
      <c r="BD1" s="1570"/>
      <c r="BE1" s="1570"/>
      <c r="BF1" s="1570"/>
      <c r="BG1" s="1570"/>
      <c r="BH1" s="1570"/>
      <c r="BI1" s="1570"/>
      <c r="BJ1" s="1570"/>
      <c r="BK1" s="1570"/>
      <c r="BL1" s="1570"/>
      <c r="BM1" s="1570"/>
      <c r="BN1" s="1570"/>
      <c r="BO1" s="1570"/>
      <c r="BP1" s="1570"/>
      <c r="BQ1" s="1570"/>
      <c r="BR1" s="1570"/>
      <c r="BS1" s="1570"/>
      <c r="BT1" s="1570"/>
      <c r="BU1" s="1570"/>
      <c r="BV1" s="1570"/>
      <c r="BW1" s="1570"/>
      <c r="BX1" s="1570"/>
      <c r="BY1" s="1570"/>
      <c r="BZ1" s="1570"/>
      <c r="CA1" s="1570"/>
      <c r="CB1" s="1570"/>
      <c r="CC1" s="1570"/>
      <c r="CD1" s="1570"/>
      <c r="CE1" s="1570"/>
      <c r="CF1" s="1570"/>
      <c r="CG1" s="1570"/>
      <c r="CH1" s="1570"/>
      <c r="CI1" s="1570"/>
      <c r="CJ1" s="1570"/>
      <c r="CK1" s="1570"/>
      <c r="CL1" s="1570"/>
      <c r="CM1" s="1570"/>
      <c r="CN1" s="1570"/>
      <c r="CO1" s="1570"/>
      <c r="CP1" s="1570"/>
      <c r="CQ1" s="1570"/>
      <c r="CR1" s="1570"/>
      <c r="CS1" s="1570"/>
      <c r="CT1" s="1570"/>
      <c r="CU1" s="1570"/>
      <c r="CV1" s="1570"/>
      <c r="CW1" s="1570"/>
      <c r="CX1" s="1570"/>
      <c r="CY1" s="1570"/>
      <c r="CZ1" s="1570"/>
      <c r="DA1" s="1570"/>
      <c r="DB1" s="1570"/>
      <c r="DC1" s="1570"/>
      <c r="DD1" s="1570"/>
      <c r="DE1" s="1570"/>
      <c r="DF1" s="1570"/>
      <c r="DG1" s="1570"/>
      <c r="DH1" s="1570"/>
      <c r="DI1" s="1570"/>
      <c r="DJ1" s="1570"/>
      <c r="DK1" s="1570"/>
      <c r="DL1" s="1570"/>
      <c r="DM1" s="1570"/>
      <c r="DN1" s="1570"/>
      <c r="DO1" s="1570"/>
      <c r="DP1" s="1570"/>
      <c r="DQ1" s="1570"/>
      <c r="DR1" s="1570"/>
      <c r="DS1" s="1570"/>
      <c r="DT1" s="1570"/>
      <c r="DU1" s="1570"/>
      <c r="DV1" s="1570"/>
      <c r="DW1" s="1570"/>
      <c r="DX1" s="1570"/>
      <c r="DY1" s="1570"/>
      <c r="DZ1" s="1570"/>
      <c r="EA1" s="1570"/>
      <c r="EB1" s="1570"/>
      <c r="EC1" s="1570"/>
      <c r="ED1" s="1570"/>
      <c r="EE1" s="1570"/>
      <c r="EF1" s="1570"/>
      <c r="EG1" s="1570"/>
      <c r="EH1" s="1570"/>
      <c r="EI1" s="1570"/>
      <c r="EJ1" s="1570"/>
      <c r="EK1" s="1570"/>
      <c r="EL1" s="1570"/>
      <c r="EM1" s="1570"/>
      <c r="EN1" s="1570"/>
      <c r="EO1" s="1570"/>
      <c r="EP1" s="1570"/>
      <c r="EQ1" s="1570"/>
      <c r="ER1" s="1570"/>
      <c r="ES1" s="1570"/>
      <c r="ET1" s="1570"/>
      <c r="EU1" s="1570"/>
      <c r="EV1" s="1570"/>
      <c r="EW1" s="1570"/>
      <c r="EX1" s="1570"/>
      <c r="EY1" s="1570"/>
      <c r="EZ1" s="1570"/>
      <c r="FA1" s="1570"/>
      <c r="FB1" s="1570"/>
      <c r="FC1" s="1570"/>
      <c r="FD1" s="1570"/>
      <c r="FE1" s="1570"/>
      <c r="FF1" s="1570"/>
      <c r="FG1" s="1570"/>
      <c r="FH1" s="1570"/>
      <c r="FI1" s="1570"/>
      <c r="FJ1" s="1570"/>
      <c r="FK1" s="1570"/>
      <c r="FL1" s="1570"/>
      <c r="FM1" s="1570"/>
      <c r="FN1" s="1570"/>
      <c r="FO1" s="1570"/>
      <c r="FP1" s="1570"/>
      <c r="FQ1" s="1570"/>
      <c r="FR1" s="1570"/>
      <c r="FS1" s="1570"/>
      <c r="FT1" s="1570"/>
      <c r="FU1" s="1570"/>
      <c r="FV1" s="1570"/>
      <c r="FW1" s="1570"/>
      <c r="FX1" s="1570"/>
      <c r="FY1" s="1570"/>
      <c r="FZ1" s="1570"/>
      <c r="GA1" s="1570"/>
      <c r="GB1" s="1570"/>
      <c r="GC1" s="1570"/>
      <c r="GD1" s="1570"/>
      <c r="GE1" s="1570"/>
      <c r="GF1" s="1570"/>
      <c r="GG1" s="1570"/>
      <c r="GH1" s="1570"/>
      <c r="GI1" s="1570"/>
      <c r="GJ1" s="1570"/>
      <c r="GK1" s="1570"/>
      <c r="GL1" s="1570"/>
      <c r="GM1" s="1570"/>
      <c r="GN1" s="1570"/>
      <c r="GO1" s="1570"/>
      <c r="GP1" s="1570"/>
      <c r="GQ1" s="1570"/>
      <c r="GR1" s="1570"/>
      <c r="GS1" s="1570"/>
      <c r="GT1" s="1570"/>
      <c r="GU1" s="1570"/>
      <c r="GV1" s="1570"/>
      <c r="GW1" s="1570"/>
      <c r="GX1" s="1570"/>
      <c r="GY1" s="1570"/>
      <c r="GZ1" s="1570"/>
      <c r="HA1" s="1570"/>
      <c r="HB1" s="1570"/>
      <c r="HC1" s="1570"/>
      <c r="HD1" s="1570"/>
      <c r="HE1" s="1570"/>
      <c r="HF1" s="1570"/>
      <c r="HG1" s="1570"/>
      <c r="HH1" s="1570"/>
      <c r="HI1" s="1570"/>
      <c r="HJ1" s="1570"/>
      <c r="HK1" s="1570"/>
      <c r="HL1" s="1570"/>
      <c r="HM1" s="1570"/>
      <c r="HN1" s="1570"/>
      <c r="HO1" s="1570"/>
      <c r="HP1" s="1570"/>
      <c r="HQ1" s="1570"/>
      <c r="HR1" s="1570"/>
      <c r="HS1" s="1570"/>
      <c r="HT1" s="1570"/>
      <c r="HU1" s="1570"/>
      <c r="HV1" s="1570"/>
      <c r="HW1" s="1570"/>
      <c r="HX1" s="1570"/>
      <c r="HY1" s="1570"/>
      <c r="HZ1" s="1570"/>
      <c r="IA1" s="1570"/>
      <c r="IB1" s="1570"/>
      <c r="IC1" s="1570"/>
      <c r="ID1" s="1570"/>
      <c r="IE1" s="1570"/>
      <c r="IF1" s="1570"/>
      <c r="IG1" s="1570"/>
      <c r="IH1" s="1570"/>
      <c r="II1" s="1570"/>
      <c r="IJ1" s="1570"/>
      <c r="IK1" s="1570"/>
      <c r="IL1" s="1570"/>
      <c r="IM1" s="1570"/>
      <c r="IN1" s="1570"/>
      <c r="IO1" s="1570"/>
      <c r="IP1" s="1570"/>
      <c r="IQ1" s="1570"/>
      <c r="IR1" s="1570"/>
    </row>
    <row r="2" spans="1:252" ht="15.75" x14ac:dyDescent="0.25">
      <c r="A2" s="1644" t="s">
        <v>1246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569"/>
      <c r="M2" s="1569"/>
      <c r="N2" s="1569"/>
      <c r="O2" s="1569"/>
      <c r="P2" s="1569"/>
      <c r="Q2" s="1569"/>
      <c r="R2" s="1569"/>
      <c r="S2" s="1569"/>
      <c r="T2" s="1569"/>
      <c r="U2" s="1569"/>
      <c r="V2" s="1569"/>
      <c r="W2" s="1569"/>
      <c r="X2" s="1569"/>
      <c r="Y2" s="1569"/>
      <c r="Z2" s="1569"/>
      <c r="AA2" s="1569"/>
      <c r="AB2" s="1569"/>
      <c r="AC2" s="1569"/>
      <c r="AD2" s="1569"/>
      <c r="AE2" s="1569"/>
      <c r="AF2" s="1569"/>
      <c r="AG2" s="1569"/>
      <c r="AH2" s="1569"/>
      <c r="AI2" s="1569"/>
      <c r="AJ2" s="1569"/>
      <c r="AK2" s="1569"/>
      <c r="AL2" s="1569"/>
      <c r="AM2" s="1569"/>
      <c r="AN2" s="1569"/>
      <c r="AO2" s="1569"/>
      <c r="AP2" s="1569"/>
      <c r="AQ2" s="1569"/>
      <c r="AR2" s="1569"/>
      <c r="AS2" s="1569"/>
      <c r="AT2" s="1569"/>
      <c r="AU2" s="1569"/>
      <c r="AV2" s="1569"/>
      <c r="AW2" s="1569"/>
      <c r="AX2" s="1569"/>
      <c r="AY2" s="1569"/>
      <c r="AZ2" s="1569"/>
      <c r="BA2" s="1569"/>
      <c r="BB2" s="1569"/>
      <c r="BC2" s="1569"/>
      <c r="BD2" s="1569"/>
      <c r="BE2" s="1569"/>
      <c r="BF2" s="1569"/>
      <c r="BG2" s="1569"/>
      <c r="BH2" s="1569"/>
      <c r="BI2" s="1569"/>
      <c r="BJ2" s="1569"/>
      <c r="BK2" s="1569"/>
      <c r="BL2" s="1569"/>
      <c r="BM2" s="1569"/>
      <c r="BN2" s="1569"/>
      <c r="BO2" s="1569"/>
      <c r="BP2" s="1569"/>
      <c r="BQ2" s="1569"/>
      <c r="BR2" s="1569"/>
      <c r="BS2" s="1569"/>
      <c r="BT2" s="1569"/>
      <c r="BU2" s="1569"/>
      <c r="BV2" s="1569"/>
      <c r="BW2" s="1569"/>
      <c r="BX2" s="1569"/>
      <c r="BY2" s="1569"/>
      <c r="BZ2" s="1569"/>
      <c r="CA2" s="1569"/>
      <c r="CB2" s="1569"/>
      <c r="CC2" s="1569"/>
      <c r="CD2" s="1569"/>
      <c r="CE2" s="1569"/>
      <c r="CF2" s="1569"/>
      <c r="CG2" s="1569"/>
      <c r="CH2" s="1569"/>
      <c r="CI2" s="1569"/>
      <c r="CJ2" s="1569"/>
      <c r="CK2" s="1569"/>
      <c r="CL2" s="1569"/>
      <c r="CM2" s="1569"/>
      <c r="CN2" s="1569"/>
      <c r="CO2" s="1569"/>
      <c r="CP2" s="1569"/>
      <c r="CQ2" s="1569"/>
      <c r="CR2" s="1569"/>
      <c r="CS2" s="1569"/>
      <c r="CT2" s="1569"/>
      <c r="CU2" s="1569"/>
      <c r="CV2" s="1569"/>
      <c r="CW2" s="1569"/>
      <c r="CX2" s="1569"/>
      <c r="CY2" s="1569"/>
      <c r="CZ2" s="1569"/>
      <c r="DA2" s="1569"/>
      <c r="DB2" s="1569"/>
      <c r="DC2" s="1569"/>
      <c r="DD2" s="1569"/>
      <c r="DE2" s="1569"/>
      <c r="DF2" s="1569"/>
      <c r="DG2" s="1569"/>
      <c r="DH2" s="1569"/>
      <c r="DI2" s="1569"/>
      <c r="DJ2" s="1569"/>
      <c r="DK2" s="1569"/>
      <c r="DL2" s="1569"/>
      <c r="DM2" s="1569"/>
      <c r="DN2" s="1569"/>
      <c r="DO2" s="1569"/>
      <c r="DP2" s="1569"/>
      <c r="DQ2" s="1569"/>
      <c r="DR2" s="1569"/>
      <c r="DS2" s="1569"/>
      <c r="DT2" s="1569"/>
      <c r="DU2" s="1569"/>
      <c r="DV2" s="1569"/>
      <c r="DW2" s="1569"/>
      <c r="DX2" s="1569"/>
      <c r="DY2" s="1569"/>
      <c r="DZ2" s="1569"/>
      <c r="EA2" s="1569"/>
      <c r="EB2" s="1569"/>
      <c r="EC2" s="1569"/>
      <c r="ED2" s="1569"/>
      <c r="EE2" s="1569"/>
      <c r="EF2" s="1569"/>
      <c r="EG2" s="1569"/>
      <c r="EH2" s="1569"/>
      <c r="EI2" s="1569"/>
      <c r="EJ2" s="1569"/>
      <c r="EK2" s="1569"/>
      <c r="EL2" s="1569"/>
      <c r="EM2" s="1569"/>
      <c r="EN2" s="1569"/>
      <c r="EO2" s="1569"/>
      <c r="EP2" s="1569"/>
      <c r="EQ2" s="1569"/>
      <c r="ER2" s="1569"/>
      <c r="ES2" s="1569"/>
      <c r="ET2" s="1569"/>
      <c r="EU2" s="1569"/>
      <c r="EV2" s="1569"/>
      <c r="EW2" s="1569"/>
      <c r="EX2" s="1569"/>
      <c r="EY2" s="1569"/>
      <c r="EZ2" s="1569"/>
      <c r="FA2" s="1569"/>
      <c r="FB2" s="1569"/>
      <c r="FC2" s="1569"/>
      <c r="FD2" s="1569"/>
      <c r="FE2" s="1569"/>
      <c r="FF2" s="1569"/>
      <c r="FG2" s="1569"/>
      <c r="FH2" s="1569"/>
      <c r="FI2" s="1569"/>
      <c r="FJ2" s="1569"/>
      <c r="FK2" s="1569"/>
      <c r="FL2" s="1569"/>
      <c r="FM2" s="1569"/>
      <c r="FN2" s="1569"/>
      <c r="FO2" s="1569"/>
      <c r="FP2" s="1569"/>
      <c r="FQ2" s="1569"/>
      <c r="FR2" s="1569"/>
      <c r="FS2" s="1569"/>
      <c r="FT2" s="1569"/>
      <c r="FU2" s="1569"/>
      <c r="FV2" s="1569"/>
      <c r="FW2" s="1569"/>
      <c r="FX2" s="1569"/>
      <c r="FY2" s="1569"/>
      <c r="FZ2" s="1569"/>
      <c r="GA2" s="1569"/>
      <c r="GB2" s="1569"/>
      <c r="GC2" s="1569"/>
      <c r="GD2" s="1569"/>
      <c r="GE2" s="1569"/>
      <c r="GF2" s="1569"/>
      <c r="GG2" s="1569"/>
      <c r="GH2" s="1569"/>
      <c r="GI2" s="1569"/>
      <c r="GJ2" s="1569"/>
      <c r="GK2" s="1569"/>
      <c r="GL2" s="1569"/>
      <c r="GM2" s="1569"/>
      <c r="GN2" s="1569"/>
      <c r="GO2" s="1569"/>
      <c r="GP2" s="1569"/>
      <c r="GQ2" s="1569"/>
      <c r="GR2" s="1569"/>
      <c r="GS2" s="1569"/>
      <c r="GT2" s="1569"/>
      <c r="GU2" s="1569"/>
      <c r="GV2" s="1569"/>
      <c r="GW2" s="1569"/>
      <c r="GX2" s="1569"/>
      <c r="GY2" s="1569"/>
      <c r="GZ2" s="1569"/>
      <c r="HA2" s="1569"/>
      <c r="HB2" s="1569"/>
      <c r="HC2" s="1569"/>
      <c r="HD2" s="1569"/>
      <c r="HE2" s="1569"/>
      <c r="HF2" s="1569"/>
      <c r="HG2" s="1569"/>
      <c r="HH2" s="1569"/>
      <c r="HI2" s="1569"/>
      <c r="HJ2" s="1569"/>
      <c r="HK2" s="1569"/>
      <c r="HL2" s="1569"/>
      <c r="HM2" s="1569"/>
      <c r="HN2" s="1569"/>
      <c r="HO2" s="1569"/>
      <c r="HP2" s="1569"/>
      <c r="HQ2" s="1569"/>
      <c r="HR2" s="1569"/>
      <c r="HS2" s="1569"/>
      <c r="HT2" s="1569"/>
      <c r="HU2" s="1569"/>
      <c r="HV2" s="1569"/>
      <c r="HW2" s="1569"/>
      <c r="HX2" s="1569"/>
      <c r="HY2" s="1569"/>
      <c r="HZ2" s="1569"/>
      <c r="IA2" s="1569"/>
      <c r="IB2" s="1569"/>
      <c r="IC2" s="1569"/>
      <c r="ID2" s="1569"/>
      <c r="IE2" s="1569"/>
      <c r="IF2" s="1569"/>
      <c r="IG2" s="1569"/>
      <c r="IH2" s="1569"/>
      <c r="II2" s="1569"/>
      <c r="IJ2" s="1569"/>
      <c r="IK2" s="1569"/>
      <c r="IL2" s="1569"/>
      <c r="IM2" s="1569"/>
      <c r="IN2" s="1569"/>
      <c r="IO2" s="1569"/>
      <c r="IP2" s="1569"/>
      <c r="IQ2" s="1569"/>
      <c r="IR2" s="1569"/>
    </row>
    <row r="3" spans="1:252" ht="15.75" x14ac:dyDescent="0.25">
      <c r="A3" s="1291">
        <v>2018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569"/>
      <c r="M3" s="1569"/>
      <c r="N3" s="1569"/>
      <c r="O3" s="1569"/>
      <c r="P3" s="1569"/>
      <c r="Q3" s="1569"/>
      <c r="R3" s="1569"/>
      <c r="S3" s="1569"/>
      <c r="T3" s="1569"/>
      <c r="U3" s="1569"/>
      <c r="V3" s="1569"/>
      <c r="W3" s="1569"/>
      <c r="X3" s="1569"/>
      <c r="Y3" s="1569"/>
      <c r="Z3" s="1569"/>
      <c r="AA3" s="1569"/>
      <c r="AB3" s="1569"/>
      <c r="AC3" s="1569"/>
      <c r="AD3" s="1569"/>
      <c r="AE3" s="1569"/>
      <c r="AF3" s="1569"/>
      <c r="AG3" s="1569"/>
      <c r="AH3" s="1569"/>
      <c r="AI3" s="1569"/>
      <c r="AJ3" s="1569"/>
      <c r="AK3" s="1569"/>
      <c r="AL3" s="1569"/>
      <c r="AM3" s="1569"/>
      <c r="AN3" s="1569"/>
      <c r="AO3" s="1569"/>
      <c r="AP3" s="1569"/>
      <c r="AQ3" s="1569"/>
      <c r="AR3" s="1569"/>
      <c r="AS3" s="1569"/>
      <c r="AT3" s="1569"/>
      <c r="AU3" s="1569"/>
      <c r="AV3" s="1569"/>
      <c r="AW3" s="1569"/>
      <c r="AX3" s="1569"/>
      <c r="AY3" s="1569"/>
      <c r="AZ3" s="1569"/>
      <c r="BA3" s="1569"/>
      <c r="BB3" s="1569"/>
      <c r="BC3" s="1569"/>
      <c r="BD3" s="1569"/>
      <c r="BE3" s="1569"/>
      <c r="BF3" s="1569"/>
      <c r="BG3" s="1569"/>
      <c r="BH3" s="1569"/>
      <c r="BI3" s="1569"/>
      <c r="BJ3" s="1569"/>
      <c r="BK3" s="1569"/>
      <c r="BL3" s="1569"/>
      <c r="BM3" s="1569"/>
      <c r="BN3" s="1569"/>
      <c r="BO3" s="1569"/>
      <c r="BP3" s="1569"/>
      <c r="BQ3" s="1569"/>
      <c r="BR3" s="1569"/>
      <c r="BS3" s="1569"/>
      <c r="BT3" s="1569"/>
      <c r="BU3" s="1569"/>
      <c r="BV3" s="1569"/>
      <c r="BW3" s="1569"/>
      <c r="BX3" s="1569"/>
      <c r="BY3" s="1569"/>
      <c r="BZ3" s="1569"/>
      <c r="CA3" s="1569"/>
      <c r="CB3" s="1569"/>
      <c r="CC3" s="1569"/>
      <c r="CD3" s="1569"/>
      <c r="CE3" s="1569"/>
      <c r="CF3" s="1569"/>
      <c r="CG3" s="1569"/>
      <c r="CH3" s="1569"/>
      <c r="CI3" s="1569"/>
      <c r="CJ3" s="1569"/>
      <c r="CK3" s="1569"/>
      <c r="CL3" s="1569"/>
      <c r="CM3" s="1569"/>
      <c r="CN3" s="1569"/>
      <c r="CO3" s="1569"/>
      <c r="CP3" s="1569"/>
      <c r="CQ3" s="1569"/>
      <c r="CR3" s="1569"/>
      <c r="CS3" s="1569"/>
      <c r="CT3" s="1569"/>
      <c r="CU3" s="1569"/>
      <c r="CV3" s="1569"/>
      <c r="CW3" s="1569"/>
      <c r="CX3" s="1569"/>
      <c r="CY3" s="1569"/>
      <c r="CZ3" s="1569"/>
      <c r="DA3" s="1569"/>
      <c r="DB3" s="1569"/>
      <c r="DC3" s="1569"/>
      <c r="DD3" s="1569"/>
      <c r="DE3" s="1569"/>
      <c r="DF3" s="1569"/>
      <c r="DG3" s="1569"/>
      <c r="DH3" s="1569"/>
      <c r="DI3" s="1569"/>
      <c r="DJ3" s="1569"/>
      <c r="DK3" s="1569"/>
      <c r="DL3" s="1569"/>
      <c r="DM3" s="1569"/>
      <c r="DN3" s="1569"/>
      <c r="DO3" s="1569"/>
      <c r="DP3" s="1569"/>
      <c r="DQ3" s="1569"/>
      <c r="DR3" s="1569"/>
      <c r="DS3" s="1569"/>
      <c r="DT3" s="1569"/>
      <c r="DU3" s="1569"/>
      <c r="DV3" s="1569"/>
      <c r="DW3" s="1569"/>
      <c r="DX3" s="1569"/>
      <c r="DY3" s="1569"/>
      <c r="DZ3" s="1569"/>
      <c r="EA3" s="1569"/>
      <c r="EB3" s="1569"/>
      <c r="EC3" s="1569"/>
      <c r="ED3" s="1569"/>
      <c r="EE3" s="1569"/>
      <c r="EF3" s="1569"/>
      <c r="EG3" s="1569"/>
      <c r="EH3" s="1569"/>
      <c r="EI3" s="1569"/>
      <c r="EJ3" s="1569"/>
      <c r="EK3" s="1569"/>
      <c r="EL3" s="1569"/>
      <c r="EM3" s="1569"/>
      <c r="EN3" s="1569"/>
      <c r="EO3" s="1569"/>
      <c r="EP3" s="1569"/>
      <c r="EQ3" s="1569"/>
      <c r="ER3" s="1569"/>
      <c r="ES3" s="1569"/>
      <c r="ET3" s="1569"/>
      <c r="EU3" s="1569"/>
      <c r="EV3" s="1569"/>
      <c r="EW3" s="1569"/>
      <c r="EX3" s="1569"/>
      <c r="EY3" s="1569"/>
      <c r="EZ3" s="1569"/>
      <c r="FA3" s="1569"/>
      <c r="FB3" s="1569"/>
      <c r="FC3" s="1569"/>
      <c r="FD3" s="1569"/>
      <c r="FE3" s="1569"/>
      <c r="FF3" s="1569"/>
      <c r="FG3" s="1569"/>
      <c r="FH3" s="1569"/>
      <c r="FI3" s="1569"/>
      <c r="FJ3" s="1569"/>
      <c r="FK3" s="1569"/>
      <c r="FL3" s="1569"/>
      <c r="FM3" s="1569"/>
      <c r="FN3" s="1569"/>
      <c r="FO3" s="1569"/>
      <c r="FP3" s="1569"/>
      <c r="FQ3" s="1569"/>
      <c r="FR3" s="1569"/>
      <c r="FS3" s="1569"/>
      <c r="FT3" s="1569"/>
      <c r="FU3" s="1569"/>
      <c r="FV3" s="1569"/>
      <c r="FW3" s="1569"/>
      <c r="FX3" s="1569"/>
      <c r="FY3" s="1569"/>
      <c r="FZ3" s="1569"/>
      <c r="GA3" s="1569"/>
      <c r="GB3" s="1569"/>
      <c r="GC3" s="1569"/>
      <c r="GD3" s="1569"/>
      <c r="GE3" s="1569"/>
      <c r="GF3" s="1569"/>
      <c r="GG3" s="1569"/>
      <c r="GH3" s="1569"/>
      <c r="GI3" s="1569"/>
      <c r="GJ3" s="1569"/>
      <c r="GK3" s="1569"/>
      <c r="GL3" s="1569"/>
      <c r="GM3" s="1569"/>
      <c r="GN3" s="1569"/>
      <c r="GO3" s="1569"/>
      <c r="GP3" s="1569"/>
      <c r="GQ3" s="1569"/>
      <c r="GR3" s="1569"/>
      <c r="GS3" s="1569"/>
      <c r="GT3" s="1569"/>
      <c r="GU3" s="1569"/>
      <c r="GV3" s="1569"/>
      <c r="GW3" s="1569"/>
      <c r="GX3" s="1569"/>
      <c r="GY3" s="1569"/>
      <c r="GZ3" s="1569"/>
      <c r="HA3" s="1569"/>
      <c r="HB3" s="1569"/>
      <c r="HC3" s="1569"/>
      <c r="HD3" s="1569"/>
      <c r="HE3" s="1569"/>
      <c r="HF3" s="1569"/>
      <c r="HG3" s="1569"/>
      <c r="HH3" s="1569"/>
      <c r="HI3" s="1569"/>
      <c r="HJ3" s="1569"/>
      <c r="HK3" s="1569"/>
      <c r="HL3" s="1569"/>
      <c r="HM3" s="1569"/>
      <c r="HN3" s="1569"/>
      <c r="HO3" s="1569"/>
      <c r="HP3" s="1569"/>
      <c r="HQ3" s="1569"/>
      <c r="HR3" s="1569"/>
      <c r="HS3" s="1569"/>
      <c r="HT3" s="1569"/>
      <c r="HU3" s="1569"/>
      <c r="HV3" s="1569"/>
      <c r="HW3" s="1569"/>
      <c r="HX3" s="1569"/>
      <c r="HY3" s="1569"/>
      <c r="HZ3" s="1569"/>
      <c r="IA3" s="1569"/>
      <c r="IB3" s="1569"/>
      <c r="IC3" s="1569"/>
      <c r="ID3" s="1569"/>
      <c r="IE3" s="1569"/>
      <c r="IF3" s="1569"/>
      <c r="IG3" s="1569"/>
      <c r="IH3" s="1569"/>
      <c r="II3" s="1569"/>
      <c r="IJ3" s="1569"/>
      <c r="IK3" s="1569"/>
      <c r="IL3" s="1569"/>
      <c r="IM3" s="1569"/>
      <c r="IN3" s="1569"/>
      <c r="IO3" s="1569"/>
      <c r="IP3" s="1569"/>
      <c r="IQ3" s="1569"/>
      <c r="IR3" s="1569"/>
    </row>
    <row r="4" spans="1:252" s="1010" customFormat="1" ht="27.75" customHeight="1" x14ac:dyDescent="0.3">
      <c r="A4" s="1007" t="s">
        <v>120</v>
      </c>
      <c r="B4" s="339"/>
      <c r="C4" s="339"/>
      <c r="D4" s="1645"/>
      <c r="E4" s="1645"/>
      <c r="F4" s="1645"/>
      <c r="G4" s="339"/>
      <c r="H4" s="339"/>
      <c r="I4" s="339"/>
      <c r="J4" s="331"/>
      <c r="K4" s="1011" t="s">
        <v>38</v>
      </c>
    </row>
    <row r="5" spans="1:252" ht="26.25" customHeight="1" x14ac:dyDescent="0.2">
      <c r="A5" s="1562" t="s">
        <v>912</v>
      </c>
      <c r="B5" s="1404" t="s">
        <v>915</v>
      </c>
      <c r="C5" s="1404"/>
      <c r="D5" s="1404"/>
      <c r="E5" s="1339" t="s">
        <v>914</v>
      </c>
      <c r="F5" s="1339"/>
      <c r="G5" s="1339"/>
      <c r="H5" s="1339" t="s">
        <v>913</v>
      </c>
      <c r="I5" s="1339"/>
      <c r="J5" s="1339"/>
      <c r="K5" s="1565" t="s">
        <v>911</v>
      </c>
    </row>
    <row r="6" spans="1:252" ht="35.25" x14ac:dyDescent="0.2">
      <c r="A6" s="1564"/>
      <c r="B6" s="644" t="s">
        <v>986</v>
      </c>
      <c r="C6" s="645" t="s">
        <v>984</v>
      </c>
      <c r="D6" s="645" t="s">
        <v>985</v>
      </c>
      <c r="E6" s="644" t="s">
        <v>986</v>
      </c>
      <c r="F6" s="645" t="s">
        <v>984</v>
      </c>
      <c r="G6" s="645" t="s">
        <v>985</v>
      </c>
      <c r="H6" s="644" t="s">
        <v>986</v>
      </c>
      <c r="I6" s="645" t="s">
        <v>984</v>
      </c>
      <c r="J6" s="645" t="s">
        <v>985</v>
      </c>
      <c r="K6" s="1567"/>
    </row>
    <row r="7" spans="1:252" ht="26.25" customHeight="1" thickBot="1" x14ac:dyDescent="0.25">
      <c r="A7" s="487" t="s">
        <v>295</v>
      </c>
      <c r="B7" s="488">
        <f>'D-11'!C7/'D-11'!$C$24*100</f>
        <v>2.4737945492662474</v>
      </c>
      <c r="C7" s="889">
        <f>'D-11'!D7/'D-11'!$D$24*100</f>
        <v>2.5757575757575757</v>
      </c>
      <c r="D7" s="889">
        <f>'D-11'!E7/'D-11'!$E$24*100</f>
        <v>2.4347826086956523</v>
      </c>
      <c r="E7" s="488">
        <f>'D-11'!F7/'D-11'!$F$24*100</f>
        <v>2.2713321055862492</v>
      </c>
      <c r="F7" s="889">
        <f>'D-11'!G7/'D-11'!$G$24*100</f>
        <v>2.5069637883008355</v>
      </c>
      <c r="G7" s="889">
        <f>'D-11'!H7/'D-11'!$H$24*100</f>
        <v>2.204724409448819</v>
      </c>
      <c r="H7" s="488">
        <f>'D-11'!I7/'D-11'!$I$24*100</f>
        <v>2.9100529100529098</v>
      </c>
      <c r="I7" s="889">
        <f>'D-11'!J7/'D-11'!$J$24*100</f>
        <v>2.6578073089700998</v>
      </c>
      <c r="J7" s="889">
        <f>'D-11'!K7/'D-11'!$K$24*100</f>
        <v>3.0769230769230771</v>
      </c>
      <c r="K7" s="489" t="s">
        <v>1093</v>
      </c>
    </row>
    <row r="8" spans="1:252" ht="26.25" customHeight="1" thickBot="1" x14ac:dyDescent="0.25">
      <c r="A8" s="490" t="s">
        <v>296</v>
      </c>
      <c r="B8" s="491">
        <f>'D-11'!C8/'D-11'!$C$24*100</f>
        <v>15.09433962264151</v>
      </c>
      <c r="C8" s="890">
        <f>'D-11'!D8/'D-11'!$D$24*100</f>
        <v>22.575757575757578</v>
      </c>
      <c r="D8" s="890">
        <f>'D-11'!E8/'D-11'!$E$24*100</f>
        <v>12.231884057971014</v>
      </c>
      <c r="E8" s="491">
        <f>'D-11'!F8/'D-11'!$F$24*100</f>
        <v>13.873542050337631</v>
      </c>
      <c r="F8" s="890">
        <f>'D-11'!G8/'D-11'!$G$24*100</f>
        <v>24.233983286908078</v>
      </c>
      <c r="G8" s="890">
        <f>'D-11'!H8/'D-11'!$H$24*100</f>
        <v>10.94488188976378</v>
      </c>
      <c r="H8" s="491">
        <f>'D-11'!I8/'D-11'!$I$24*100</f>
        <v>17.724867724867725</v>
      </c>
      <c r="I8" s="890">
        <f>'D-11'!J8/'D-11'!$J$24*100</f>
        <v>20.598006644518271</v>
      </c>
      <c r="J8" s="890">
        <f>'D-11'!K8/'D-11'!$K$24*100</f>
        <v>15.824175824175823</v>
      </c>
      <c r="K8" s="492" t="s">
        <v>1094</v>
      </c>
    </row>
    <row r="9" spans="1:252" ht="34.5" thickBot="1" x14ac:dyDescent="0.25">
      <c r="A9" s="493" t="s">
        <v>297</v>
      </c>
      <c r="B9" s="488">
        <f>'D-11'!C9/'D-11'!$C$24*100</f>
        <v>0.92243186582809233</v>
      </c>
      <c r="C9" s="889">
        <f>'D-11'!D9/'D-11'!$D$24*100</f>
        <v>1.2121212121212122</v>
      </c>
      <c r="D9" s="889">
        <f>'D-11'!E9/'D-11'!$E$24*100</f>
        <v>0.81159420289855078</v>
      </c>
      <c r="E9" s="488">
        <f>'D-11'!F9/'D-11'!$F$24*100</f>
        <v>0.98219766728054014</v>
      </c>
      <c r="F9" s="889">
        <f>'D-11'!G9/'D-11'!$G$24*100</f>
        <v>1.6713091922005572</v>
      </c>
      <c r="G9" s="889">
        <f>'D-11'!H9/'D-11'!$H$24*100</f>
        <v>0.78740157480314954</v>
      </c>
      <c r="H9" s="488">
        <f>'D-11'!I9/'D-11'!$I$24*100</f>
        <v>0.79365079365079361</v>
      </c>
      <c r="I9" s="889">
        <f>'D-11'!J9/'D-11'!$J$24*100</f>
        <v>0.66445182724252494</v>
      </c>
      <c r="J9" s="889">
        <f>'D-11'!K9/'D-11'!$K$24*100</f>
        <v>0.87912087912087911</v>
      </c>
      <c r="K9" s="494" t="s">
        <v>1095</v>
      </c>
    </row>
    <row r="10" spans="1:252" ht="26.25" customHeight="1" thickBot="1" x14ac:dyDescent="0.25">
      <c r="A10" s="490" t="s">
        <v>298</v>
      </c>
      <c r="B10" s="491">
        <f>'D-11'!C10/'D-11'!$C$24*100</f>
        <v>5.7861635220125791</v>
      </c>
      <c r="C10" s="890">
        <f>'D-11'!D10/'D-11'!$D$24*100</f>
        <v>7.5757575757575761</v>
      </c>
      <c r="D10" s="890">
        <f>'D-11'!E10/'D-11'!$E$24*100</f>
        <v>5.1014492753623184</v>
      </c>
      <c r="E10" s="491">
        <f>'D-11'!F10/'D-11'!$F$24*100</f>
        <v>4.1743400859422959</v>
      </c>
      <c r="F10" s="890">
        <f>'D-11'!G10/'D-11'!$G$24*100</f>
        <v>6.4066852367688023</v>
      </c>
      <c r="G10" s="890">
        <f>'D-11'!H10/'D-11'!$H$24*100</f>
        <v>3.5433070866141732</v>
      </c>
      <c r="H10" s="491">
        <f>'D-11'!I10/'D-11'!$I$24*100</f>
        <v>9.2592592592592595</v>
      </c>
      <c r="I10" s="890">
        <f>'D-11'!J10/'D-11'!$J$24*100</f>
        <v>8.9700996677740861</v>
      </c>
      <c r="J10" s="890">
        <f>'D-11'!K10/'D-11'!$K$24*100</f>
        <v>9.4505494505494507</v>
      </c>
      <c r="K10" s="492" t="s">
        <v>1096</v>
      </c>
    </row>
    <row r="11" spans="1:252" ht="26.25" customHeight="1" thickBot="1" x14ac:dyDescent="0.25">
      <c r="A11" s="493" t="s">
        <v>299</v>
      </c>
      <c r="B11" s="488">
        <f>'D-11'!C11/'D-11'!$C$24*100</f>
        <v>1.7610062893081762</v>
      </c>
      <c r="C11" s="889">
        <f>'D-11'!D11/'D-11'!$D$24*100</f>
        <v>1.6666666666666667</v>
      </c>
      <c r="D11" s="889">
        <f>'D-11'!E11/'D-11'!$E$24*100</f>
        <v>1.7971014492753623</v>
      </c>
      <c r="E11" s="488">
        <f>'D-11'!F11/'D-11'!$F$24*100</f>
        <v>1.6574585635359116</v>
      </c>
      <c r="F11" s="889">
        <f>'D-11'!G11/'D-11'!$G$24*100</f>
        <v>2.2284122562674096</v>
      </c>
      <c r="G11" s="889">
        <f>'D-11'!H11/'D-11'!$H$24*100</f>
        <v>1.4960629921259843</v>
      </c>
      <c r="H11" s="488">
        <f>'D-11'!I11/'D-11'!$I$24*100</f>
        <v>1.984126984126984</v>
      </c>
      <c r="I11" s="889">
        <f>'D-11'!J11/'D-11'!$J$24*100</f>
        <v>0.99667774086378735</v>
      </c>
      <c r="J11" s="889">
        <f>'D-11'!K11/'D-11'!$K$24*100</f>
        <v>2.6373626373626373</v>
      </c>
      <c r="K11" s="494" t="s">
        <v>1097</v>
      </c>
    </row>
    <row r="12" spans="1:252" ht="26.25" customHeight="1" thickBot="1" x14ac:dyDescent="0.25">
      <c r="A12" s="490" t="s">
        <v>300</v>
      </c>
      <c r="B12" s="491">
        <f>'D-11'!C12/'D-11'!$C$24*100</f>
        <v>33.081761006289305</v>
      </c>
      <c r="C12" s="890">
        <f>'D-11'!D12/'D-11'!$D$24*100</f>
        <v>28.030303030303028</v>
      </c>
      <c r="D12" s="890">
        <f>'D-11'!E12/'D-11'!$E$24*100</f>
        <v>35.014492753623188</v>
      </c>
      <c r="E12" s="491">
        <f>'D-11'!F12/'D-11'!$F$24*100</f>
        <v>34.438305709023943</v>
      </c>
      <c r="F12" s="890">
        <f>'D-11'!G12/'D-11'!$G$24*100</f>
        <v>25.069637883008355</v>
      </c>
      <c r="G12" s="890">
        <f>'D-11'!H12/'D-11'!$H$24*100</f>
        <v>37.086614173228341</v>
      </c>
      <c r="H12" s="491">
        <f>'D-11'!I12/'D-11'!$I$24*100</f>
        <v>30.158730158730158</v>
      </c>
      <c r="I12" s="890">
        <f>'D-11'!J12/'D-11'!$J$24*100</f>
        <v>31.561461794019934</v>
      </c>
      <c r="J12" s="890">
        <f>'D-11'!K12/'D-11'!$K$24*100</f>
        <v>29.230769230769234</v>
      </c>
      <c r="K12" s="492" t="s">
        <v>1099</v>
      </c>
    </row>
    <row r="13" spans="1:252" ht="26.25" customHeight="1" thickBot="1" x14ac:dyDescent="0.25">
      <c r="A13" s="493" t="s">
        <v>301</v>
      </c>
      <c r="B13" s="488">
        <f>'D-11'!C13/'D-11'!$C$24*100</f>
        <v>11.027253668763102</v>
      </c>
      <c r="C13" s="889">
        <f>'D-11'!D13/'D-11'!$D$24*100</f>
        <v>9.2424242424242422</v>
      </c>
      <c r="D13" s="889">
        <f>'D-11'!E13/'D-11'!$E$24*100</f>
        <v>11.710144927536231</v>
      </c>
      <c r="E13" s="488">
        <f>'D-11'!F13/'D-11'!$F$24*100</f>
        <v>10.435850214855739</v>
      </c>
      <c r="F13" s="889">
        <f>'D-11'!G13/'D-11'!$G$24*100</f>
        <v>7.7994428969359335</v>
      </c>
      <c r="G13" s="889">
        <f>'D-11'!H13/'D-11'!$H$24*100</f>
        <v>11.181102362204724</v>
      </c>
      <c r="H13" s="488">
        <f>'D-11'!I13/'D-11'!$I$24*100</f>
        <v>12.301587301587301</v>
      </c>
      <c r="I13" s="889">
        <f>'D-11'!J13/'D-11'!$J$24*100</f>
        <v>10.963455149501661</v>
      </c>
      <c r="J13" s="889">
        <f>'D-11'!K13/'D-11'!$K$24*100</f>
        <v>13.186813186813188</v>
      </c>
      <c r="K13" s="494" t="s">
        <v>679</v>
      </c>
    </row>
    <row r="14" spans="1:252" ht="26.25" customHeight="1" thickBot="1" x14ac:dyDescent="0.25">
      <c r="A14" s="490" t="s">
        <v>302</v>
      </c>
      <c r="B14" s="491">
        <f>'D-11'!C14/'D-11'!$C$24*100</f>
        <v>2.7253668763102725</v>
      </c>
      <c r="C14" s="890">
        <f>'D-11'!D14/'D-11'!$D$24*100</f>
        <v>3.939393939393939</v>
      </c>
      <c r="D14" s="890">
        <f>'D-11'!E14/'D-11'!$E$24*100</f>
        <v>2.2608695652173916</v>
      </c>
      <c r="E14" s="491">
        <f>'D-11'!F14/'D-11'!$F$24*100</f>
        <v>2.7010435850214858</v>
      </c>
      <c r="F14" s="890">
        <f>'D-11'!G14/'D-11'!$G$24*100</f>
        <v>4.1782729805013927</v>
      </c>
      <c r="G14" s="890">
        <f>'D-11'!H14/'D-11'!$H$24*100</f>
        <v>2.2834645669291338</v>
      </c>
      <c r="H14" s="491">
        <f>'D-11'!I14/'D-11'!$I$24*100</f>
        <v>2.7777777777777777</v>
      </c>
      <c r="I14" s="890">
        <f>'D-11'!J14/'D-11'!$J$24*100</f>
        <v>3.6544850498338874</v>
      </c>
      <c r="J14" s="890">
        <f>'D-11'!K14/'D-11'!$K$24*100</f>
        <v>2.197802197802198</v>
      </c>
      <c r="K14" s="492" t="s">
        <v>1100</v>
      </c>
    </row>
    <row r="15" spans="1:252" ht="26.25" customHeight="1" thickBot="1" x14ac:dyDescent="0.25">
      <c r="A15" s="493" t="s">
        <v>303</v>
      </c>
      <c r="B15" s="488">
        <f>'D-11'!C15/'D-11'!$C$24*100</f>
        <v>0.20964360587002098</v>
      </c>
      <c r="C15" s="889">
        <f>'D-11'!D15/'D-11'!$D$24*100</f>
        <v>0.30303030303030304</v>
      </c>
      <c r="D15" s="889">
        <f>'D-11'!E15/'D-11'!$E$24*100</f>
        <v>0.17391304347826086</v>
      </c>
      <c r="E15" s="488">
        <f>'D-11'!F15/'D-11'!$F$24*100</f>
        <v>6.1387354205033759E-2</v>
      </c>
      <c r="F15" s="889">
        <f>'D-11'!G15/'D-11'!$G$24*100</f>
        <v>0</v>
      </c>
      <c r="G15" s="889">
        <f>'D-11'!H15/'D-11'!$H$24*100</f>
        <v>7.874015748031496E-2</v>
      </c>
      <c r="H15" s="488">
        <f>'D-11'!I15/'D-11'!$I$24*100</f>
        <v>0.52910052910052907</v>
      </c>
      <c r="I15" s="889">
        <f>'D-11'!J15/'D-11'!$J$24*100</f>
        <v>0.66445182724252494</v>
      </c>
      <c r="J15" s="889">
        <f>'D-11'!K15/'D-11'!$K$24*100</f>
        <v>0.43956043956043955</v>
      </c>
      <c r="K15" s="494" t="s">
        <v>1101</v>
      </c>
    </row>
    <row r="16" spans="1:252" ht="26.25" customHeight="1" thickBot="1" x14ac:dyDescent="0.25">
      <c r="A16" s="490" t="s">
        <v>677</v>
      </c>
      <c r="B16" s="491">
        <f>'D-11'!C16/'D-11'!$C$24*100</f>
        <v>8.3857442348008376E-2</v>
      </c>
      <c r="C16" s="890">
        <f>'D-11'!D16/'D-11'!$D$24*100</f>
        <v>0.30303030303030304</v>
      </c>
      <c r="D16" s="890">
        <f>'D-11'!E16/'D-11'!$E$24*100</f>
        <v>0</v>
      </c>
      <c r="E16" s="491">
        <f>'D-11'!F16/'D-11'!$F$24*100</f>
        <v>0.12277470841006752</v>
      </c>
      <c r="F16" s="890">
        <f>'D-11'!G16/'D-11'!$G$24*100</f>
        <v>0.55710306406685239</v>
      </c>
      <c r="G16" s="890">
        <f>'D-11'!H16/'D-11'!$H$24*100</f>
        <v>0</v>
      </c>
      <c r="H16" s="491">
        <f>'D-11'!I16/'D-11'!$I$24*100</f>
        <v>0</v>
      </c>
      <c r="I16" s="890">
        <f>'D-11'!J16/'D-11'!$J$24*100</f>
        <v>0</v>
      </c>
      <c r="J16" s="890">
        <f>'D-11'!K16/'D-11'!$K$24*100</f>
        <v>0</v>
      </c>
      <c r="K16" s="492" t="s">
        <v>1102</v>
      </c>
    </row>
    <row r="17" spans="1:14" ht="26.25" customHeight="1" thickBot="1" x14ac:dyDescent="0.25">
      <c r="A17" s="493" t="s">
        <v>304</v>
      </c>
      <c r="B17" s="488">
        <f>'D-11'!C17/'D-11'!$C$24*100</f>
        <v>2.4318658280922429</v>
      </c>
      <c r="C17" s="889">
        <f>'D-11'!D17/'D-11'!$D$24*100</f>
        <v>4.2424242424242431</v>
      </c>
      <c r="D17" s="889">
        <f>'D-11'!E17/'D-11'!$E$24*100</f>
        <v>1.7391304347826086</v>
      </c>
      <c r="E17" s="488">
        <f>'D-11'!F17/'D-11'!$F$24*100</f>
        <v>1.9643953345610803</v>
      </c>
      <c r="F17" s="889">
        <f>'D-11'!G17/'D-11'!$G$24*100</f>
        <v>3.8997214484679668</v>
      </c>
      <c r="G17" s="889">
        <f>'D-11'!H17/'D-11'!$H$24*100</f>
        <v>1.4173228346456692</v>
      </c>
      <c r="H17" s="488">
        <f>'D-11'!I17/'D-11'!$I$24*100</f>
        <v>3.4391534391534391</v>
      </c>
      <c r="I17" s="889">
        <f>'D-11'!J17/'D-11'!$J$24*100</f>
        <v>4.6511627906976747</v>
      </c>
      <c r="J17" s="889">
        <f>'D-11'!K17/'D-11'!$K$24*100</f>
        <v>2.6373626373626373</v>
      </c>
      <c r="K17" s="494" t="s">
        <v>1103</v>
      </c>
    </row>
    <row r="18" spans="1:14" ht="26.25" customHeight="1" thickBot="1" x14ac:dyDescent="0.25">
      <c r="A18" s="490" t="s">
        <v>305</v>
      </c>
      <c r="B18" s="491">
        <f>'D-11'!C18/'D-11'!$C$24*100</f>
        <v>4.1928721174004188E-2</v>
      </c>
      <c r="C18" s="890">
        <f>'D-11'!D18/'D-11'!$D$24*100</f>
        <v>0.15151515151515152</v>
      </c>
      <c r="D18" s="890">
        <f>'D-11'!E18/'D-11'!$E$24*100</f>
        <v>0</v>
      </c>
      <c r="E18" s="491">
        <f>'D-11'!F18/'D-11'!$F$24*100</f>
        <v>6.1387354205033759E-2</v>
      </c>
      <c r="F18" s="890">
        <f>'D-11'!G18/'D-11'!$G$24*100</f>
        <v>0.2785515320334262</v>
      </c>
      <c r="G18" s="890">
        <f>'D-11'!H18/'D-11'!$H$24*100</f>
        <v>0</v>
      </c>
      <c r="H18" s="491">
        <f>'D-11'!I18/'D-11'!$I$24*100</f>
        <v>0</v>
      </c>
      <c r="I18" s="890">
        <f>'D-11'!J18/'D-11'!$J$24*100</f>
        <v>0</v>
      </c>
      <c r="J18" s="890">
        <f>'D-11'!K18/'D-11'!$K$24*100</f>
        <v>0</v>
      </c>
      <c r="K18" s="492" t="s">
        <v>1104</v>
      </c>
    </row>
    <row r="19" spans="1:14" ht="26.25" customHeight="1" thickBot="1" x14ac:dyDescent="0.25">
      <c r="A19" s="493" t="s">
        <v>306</v>
      </c>
      <c r="B19" s="488">
        <f>'D-11'!C19/'D-11'!$C$24*100</f>
        <v>2.9769392033542976</v>
      </c>
      <c r="C19" s="889">
        <f>'D-11'!D19/'D-11'!$D$24*100</f>
        <v>5.9090909090909092</v>
      </c>
      <c r="D19" s="889">
        <f>'D-11'!E19/'D-11'!$E$24*100</f>
        <v>1.855072463768116</v>
      </c>
      <c r="E19" s="488">
        <f>'D-11'!F19/'D-11'!$F$24*100</f>
        <v>2.8852056476365866</v>
      </c>
      <c r="F19" s="889">
        <f>'D-11'!G19/'D-11'!$G$24*100</f>
        <v>7.2423398328690807</v>
      </c>
      <c r="G19" s="889">
        <f>'D-11'!H19/'D-11'!$H$24*100</f>
        <v>1.6535433070866141</v>
      </c>
      <c r="H19" s="488">
        <f>'D-11'!I19/'D-11'!$I$24*100</f>
        <v>3.1746031746031744</v>
      </c>
      <c r="I19" s="889">
        <f>'D-11'!J19/'D-11'!$J$24*100</f>
        <v>4.3189368770764114</v>
      </c>
      <c r="J19" s="889">
        <f>'D-11'!K19/'D-11'!$K$24*100</f>
        <v>2.4175824175824179</v>
      </c>
      <c r="K19" s="494" t="s">
        <v>1105</v>
      </c>
    </row>
    <row r="20" spans="1:14" ht="26.25" customHeight="1" thickBot="1" x14ac:dyDescent="0.25">
      <c r="A20" s="490" t="s">
        <v>307</v>
      </c>
      <c r="B20" s="491">
        <f>'D-11'!C20/'D-11'!$C$24*100</f>
        <v>3.7316561844863734</v>
      </c>
      <c r="C20" s="890">
        <f>'D-11'!D20/'D-11'!$D$24*100</f>
        <v>6.3636363636363633</v>
      </c>
      <c r="D20" s="890">
        <f>'D-11'!E20/'D-11'!$E$24*100</f>
        <v>2.7246376811594204</v>
      </c>
      <c r="E20" s="491">
        <f>'D-11'!F20/'D-11'!$F$24*100</f>
        <v>3.6832412523020261</v>
      </c>
      <c r="F20" s="890">
        <f>'D-11'!G20/'D-11'!$G$24*100</f>
        <v>7.7994428969359335</v>
      </c>
      <c r="G20" s="890">
        <f>'D-11'!H20/'D-11'!$H$24*100</f>
        <v>2.5196850393700787</v>
      </c>
      <c r="H20" s="491">
        <f>'D-11'!I20/'D-11'!$I$24*100</f>
        <v>3.8359788359788358</v>
      </c>
      <c r="I20" s="890">
        <f>'D-11'!J20/'D-11'!$J$24*100</f>
        <v>4.6511627906976747</v>
      </c>
      <c r="J20" s="890">
        <f>'D-11'!K20/'D-11'!$K$24*100</f>
        <v>3.296703296703297</v>
      </c>
      <c r="K20" s="492" t="s">
        <v>1106</v>
      </c>
    </row>
    <row r="21" spans="1:14" ht="26.25" customHeight="1" thickBot="1" x14ac:dyDescent="0.25">
      <c r="A21" s="493" t="s">
        <v>308</v>
      </c>
      <c r="B21" s="488">
        <f>'D-11'!C21/'D-11'!$C$24*100</f>
        <v>0.96436058700209648</v>
      </c>
      <c r="C21" s="889">
        <f>'D-11'!D21/'D-11'!$D$24*100</f>
        <v>2.1212121212121215</v>
      </c>
      <c r="D21" s="889">
        <f>'D-11'!E21/'D-11'!$E$24*100</f>
        <v>0.52173913043478271</v>
      </c>
      <c r="E21" s="488">
        <f>'D-11'!F21/'D-11'!$F$24*100</f>
        <v>0.49109883364027007</v>
      </c>
      <c r="F21" s="889">
        <f>'D-11'!G21/'D-11'!$G$24*100</f>
        <v>1.392757660167131</v>
      </c>
      <c r="G21" s="889">
        <f>'D-11'!H21/'D-11'!$H$24*100</f>
        <v>0.23622047244094488</v>
      </c>
      <c r="H21" s="488">
        <f>'D-11'!I21/'D-11'!$I$24*100</f>
        <v>1.984126984126984</v>
      </c>
      <c r="I21" s="889">
        <f>'D-11'!J21/'D-11'!$J$24*100</f>
        <v>2.9900332225913622</v>
      </c>
      <c r="J21" s="889">
        <f>'D-11'!K21/'D-11'!$K$24*100</f>
        <v>1.3186813186813187</v>
      </c>
      <c r="K21" s="494" t="s">
        <v>1107</v>
      </c>
    </row>
    <row r="22" spans="1:14" ht="26.25" customHeight="1" x14ac:dyDescent="0.2">
      <c r="A22" s="496" t="s">
        <v>635</v>
      </c>
      <c r="B22" s="497">
        <f>'D-11'!C22/'D-11'!$C$24*100</f>
        <v>16.645702306079666</v>
      </c>
      <c r="C22" s="894">
        <f>'D-11'!D22/'D-11'!$D$24*100</f>
        <v>3.7878787878787881</v>
      </c>
      <c r="D22" s="894">
        <f>'D-11'!E22/'D-11'!$E$24*100</f>
        <v>21.565217391304348</v>
      </c>
      <c r="E22" s="497">
        <f>'D-11'!F22/'D-11'!$F$24*100</f>
        <v>20.135052179251076</v>
      </c>
      <c r="F22" s="894">
        <f>'D-11'!G22/'D-11'!$G$24*100</f>
        <v>4.7353760445682447</v>
      </c>
      <c r="G22" s="894">
        <f>'D-11'!H22/'D-11'!$H$24*100</f>
        <v>24.488188976377952</v>
      </c>
      <c r="H22" s="497">
        <f>'D-11'!I22/'D-11'!$I$24*100</f>
        <v>9.1269841269841265</v>
      </c>
      <c r="I22" s="894">
        <f>'D-11'!J22/'D-11'!$J$24*100</f>
        <v>2.6578073089700998</v>
      </c>
      <c r="J22" s="894">
        <f>'D-11'!K22/'D-11'!$K$24*100</f>
        <v>13.406593406593407</v>
      </c>
      <c r="K22" s="498" t="s">
        <v>1108</v>
      </c>
    </row>
    <row r="23" spans="1:14" ht="26.25" customHeight="1" x14ac:dyDescent="0.2">
      <c r="A23" s="1230" t="s">
        <v>1428</v>
      </c>
      <c r="B23" s="1231">
        <f>'D-11'!C23/'D-11'!$C$24*100</f>
        <v>4.1928721174004188E-2</v>
      </c>
      <c r="C23" s="1232">
        <f>'D-11'!D23/'D-11'!$D$24*100</f>
        <v>0</v>
      </c>
      <c r="D23" s="1232">
        <f>'D-11'!E23/'D-11'!$E$24*100</f>
        <v>5.7971014492753624E-2</v>
      </c>
      <c r="E23" s="1231">
        <f>'D-11'!F23/'D-11'!$F$24*100</f>
        <v>6.1387354205033759E-2</v>
      </c>
      <c r="F23" s="1232">
        <f>'D-11'!G23/'D-11'!$G$24*100</f>
        <v>0</v>
      </c>
      <c r="G23" s="1232">
        <f>'D-11'!H23/'D-11'!$H$24*100</f>
        <v>7.874015748031496E-2</v>
      </c>
      <c r="H23" s="1231">
        <f>'D-11'!I23/'D-11'!$I$24*100</f>
        <v>0</v>
      </c>
      <c r="I23" s="1232">
        <f>'D-11'!J23/'D-11'!$J$24*100</f>
        <v>0</v>
      </c>
      <c r="J23" s="1232">
        <f>'D-11'!K23/'D-11'!$K$24*100</f>
        <v>0</v>
      </c>
      <c r="K23" s="1234" t="s">
        <v>1427</v>
      </c>
    </row>
    <row r="24" spans="1:14" ht="26.25" customHeight="1" x14ac:dyDescent="0.2">
      <c r="A24" s="1229" t="s">
        <v>47</v>
      </c>
      <c r="B24" s="1203">
        <f t="shared" ref="B24:I24" si="0">SUM(B7:B23)</f>
        <v>100</v>
      </c>
      <c r="C24" s="1203">
        <f t="shared" si="0"/>
        <v>99.999999999999986</v>
      </c>
      <c r="D24" s="1203">
        <f t="shared" si="0"/>
        <v>99.999999999999986</v>
      </c>
      <c r="E24" s="1203">
        <f t="shared" si="0"/>
        <v>99.999999999999986</v>
      </c>
      <c r="F24" s="1203">
        <f t="shared" si="0"/>
        <v>100</v>
      </c>
      <c r="G24" s="1203">
        <f t="shared" si="0"/>
        <v>100</v>
      </c>
      <c r="H24" s="1203">
        <f t="shared" si="0"/>
        <v>100</v>
      </c>
      <c r="I24" s="1203">
        <f t="shared" si="0"/>
        <v>99.999999999999986</v>
      </c>
      <c r="J24" s="1203">
        <f>SUM(J7:J23)</f>
        <v>100.00000000000001</v>
      </c>
      <c r="K24" s="1204" t="s">
        <v>48</v>
      </c>
    </row>
    <row r="28" spans="1:14" x14ac:dyDescent="0.25">
      <c r="N28" s="1228"/>
    </row>
  </sheetData>
  <mergeCells count="78">
    <mergeCell ref="D4:F4"/>
    <mergeCell ref="A5:A6"/>
    <mergeCell ref="B5:D5"/>
    <mergeCell ref="E5:G5"/>
    <mergeCell ref="H5:J5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IE3:IO3"/>
    <mergeCell ref="IP3:IR3"/>
    <mergeCell ref="DY3:EI3"/>
    <mergeCell ref="EJ3:ET3"/>
    <mergeCell ref="EU3:FE3"/>
    <mergeCell ref="FF3:FP3"/>
    <mergeCell ref="FQ3:GA3"/>
    <mergeCell ref="GB3:GL3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2:IO2"/>
    <mergeCell ref="IP2:IR2"/>
    <mergeCell ref="DY2:EI2"/>
    <mergeCell ref="EJ2:ET2"/>
    <mergeCell ref="EU2:FE2"/>
    <mergeCell ref="FF2:FP2"/>
    <mergeCell ref="FQ2:GA2"/>
    <mergeCell ref="GB2:GL2"/>
    <mergeCell ref="A2:K2"/>
    <mergeCell ref="L2:R2"/>
    <mergeCell ref="S2:AC2"/>
    <mergeCell ref="AD2:AN2"/>
    <mergeCell ref="AO2:AY2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3"/>
  <sheetViews>
    <sheetView view="pageBreakPreview" zoomScaleNormal="100" zoomScaleSheetLayoutView="100" workbookViewId="0">
      <selection activeCell="H12" sqref="H12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 x14ac:dyDescent="0.25">
      <c r="A1" s="1643" t="s">
        <v>1245</v>
      </c>
      <c r="B1" s="1643"/>
      <c r="C1" s="1643"/>
      <c r="D1" s="1643"/>
      <c r="E1" s="1643"/>
      <c r="F1" s="1643"/>
      <c r="G1" s="1643"/>
      <c r="H1" s="1643"/>
      <c r="I1" s="1643"/>
      <c r="J1" s="1643"/>
      <c r="K1" s="1643"/>
      <c r="L1" s="1570"/>
      <c r="M1" s="1570"/>
      <c r="N1" s="1570"/>
      <c r="O1" s="1570"/>
      <c r="P1" s="1570"/>
      <c r="Q1" s="1570"/>
      <c r="R1" s="1570"/>
      <c r="S1" s="1570"/>
      <c r="T1" s="1570"/>
      <c r="U1" s="1570"/>
      <c r="V1" s="1570"/>
      <c r="W1" s="1570"/>
      <c r="X1" s="1570"/>
      <c r="Y1" s="1570"/>
      <c r="Z1" s="1570"/>
      <c r="AA1" s="1570"/>
      <c r="AB1" s="1570"/>
      <c r="AC1" s="1570"/>
      <c r="AD1" s="1570"/>
      <c r="AE1" s="1570"/>
      <c r="AF1" s="1570"/>
      <c r="AG1" s="1570"/>
      <c r="AH1" s="1570"/>
      <c r="AI1" s="1570"/>
      <c r="AJ1" s="1570"/>
      <c r="AK1" s="1570"/>
      <c r="AL1" s="1570"/>
      <c r="AM1" s="1570"/>
      <c r="AN1" s="1570"/>
      <c r="AO1" s="1570"/>
      <c r="AP1" s="1570"/>
      <c r="AQ1" s="1570"/>
      <c r="AR1" s="1570"/>
      <c r="AS1" s="1570"/>
      <c r="AT1" s="1570"/>
      <c r="AU1" s="1570"/>
      <c r="AV1" s="1570"/>
      <c r="AW1" s="1570"/>
      <c r="AX1" s="1570"/>
      <c r="AY1" s="1570"/>
      <c r="AZ1" s="1570"/>
      <c r="BA1" s="1570"/>
      <c r="BB1" s="1570"/>
      <c r="BC1" s="1570"/>
      <c r="BD1" s="1570"/>
      <c r="BE1" s="1570"/>
      <c r="BF1" s="1570"/>
      <c r="BG1" s="1570"/>
      <c r="BH1" s="1570"/>
      <c r="BI1" s="1570"/>
      <c r="BJ1" s="1570"/>
      <c r="BK1" s="1570"/>
      <c r="BL1" s="1570"/>
      <c r="BM1" s="1570"/>
      <c r="BN1" s="1570"/>
      <c r="BO1" s="1570"/>
      <c r="BP1" s="1570"/>
      <c r="BQ1" s="1570"/>
      <c r="BR1" s="1570"/>
      <c r="BS1" s="1570"/>
      <c r="BT1" s="1570"/>
      <c r="BU1" s="1570"/>
      <c r="BV1" s="1570"/>
      <c r="BW1" s="1570"/>
      <c r="BX1" s="1570"/>
      <c r="BY1" s="1570"/>
      <c r="BZ1" s="1570"/>
      <c r="CA1" s="1570"/>
      <c r="CB1" s="1570"/>
      <c r="CC1" s="1570"/>
      <c r="CD1" s="1570"/>
      <c r="CE1" s="1570"/>
      <c r="CF1" s="1570"/>
      <c r="CG1" s="1570"/>
      <c r="CH1" s="1570"/>
      <c r="CI1" s="1570"/>
      <c r="CJ1" s="1570"/>
      <c r="CK1" s="1570"/>
      <c r="CL1" s="1570"/>
      <c r="CM1" s="1570"/>
      <c r="CN1" s="1570"/>
      <c r="CO1" s="1570"/>
      <c r="CP1" s="1570"/>
      <c r="CQ1" s="1570"/>
      <c r="CR1" s="1570"/>
      <c r="CS1" s="1570"/>
      <c r="CT1" s="1570"/>
      <c r="CU1" s="1570"/>
      <c r="CV1" s="1570"/>
      <c r="CW1" s="1570"/>
      <c r="CX1" s="1570"/>
      <c r="CY1" s="1570"/>
      <c r="CZ1" s="1570"/>
      <c r="DA1" s="1570"/>
      <c r="DB1" s="1570"/>
      <c r="DC1" s="1570"/>
      <c r="DD1" s="1570"/>
      <c r="DE1" s="1570"/>
      <c r="DF1" s="1570"/>
      <c r="DG1" s="1570"/>
      <c r="DH1" s="1570"/>
      <c r="DI1" s="1570"/>
      <c r="DJ1" s="1570"/>
      <c r="DK1" s="1570"/>
      <c r="DL1" s="1570"/>
      <c r="DM1" s="1570"/>
      <c r="DN1" s="1570"/>
      <c r="DO1" s="1570"/>
      <c r="DP1" s="1570"/>
      <c r="DQ1" s="1570"/>
      <c r="DR1" s="1570"/>
      <c r="DS1" s="1570"/>
      <c r="DT1" s="1570"/>
      <c r="DU1" s="1570"/>
      <c r="DV1" s="1570"/>
      <c r="DW1" s="1570"/>
      <c r="DX1" s="1570"/>
      <c r="DY1" s="1570"/>
      <c r="DZ1" s="1570"/>
      <c r="EA1" s="1570"/>
      <c r="EB1" s="1570"/>
      <c r="EC1" s="1570"/>
      <c r="ED1" s="1570"/>
      <c r="EE1" s="1570"/>
      <c r="EF1" s="1570"/>
      <c r="EG1" s="1570"/>
      <c r="EH1" s="1570"/>
      <c r="EI1" s="1570"/>
      <c r="EJ1" s="1570"/>
      <c r="EK1" s="1570"/>
      <c r="EL1" s="1570"/>
      <c r="EM1" s="1570"/>
      <c r="EN1" s="1570"/>
      <c r="EO1" s="1570"/>
      <c r="EP1" s="1570"/>
      <c r="EQ1" s="1570"/>
      <c r="ER1" s="1570"/>
      <c r="ES1" s="1570"/>
      <c r="ET1" s="1570"/>
      <c r="EU1" s="1570"/>
      <c r="EV1" s="1570"/>
      <c r="EW1" s="1570"/>
      <c r="EX1" s="1570"/>
      <c r="EY1" s="1570"/>
      <c r="EZ1" s="1570"/>
      <c r="FA1" s="1570"/>
      <c r="FB1" s="1570"/>
      <c r="FC1" s="1570"/>
      <c r="FD1" s="1570"/>
      <c r="FE1" s="1570"/>
      <c r="FF1" s="1570"/>
      <c r="FG1" s="1570"/>
      <c r="FH1" s="1570"/>
      <c r="FI1" s="1570"/>
      <c r="FJ1" s="1570"/>
      <c r="FK1" s="1570"/>
      <c r="FL1" s="1570"/>
      <c r="FM1" s="1570"/>
      <c r="FN1" s="1570"/>
      <c r="FO1" s="1570"/>
      <c r="FP1" s="1570"/>
      <c r="FQ1" s="1570"/>
      <c r="FR1" s="1570"/>
      <c r="FS1" s="1570"/>
      <c r="FT1" s="1570"/>
      <c r="FU1" s="1570"/>
      <c r="FV1" s="1570"/>
      <c r="FW1" s="1570"/>
      <c r="FX1" s="1570"/>
      <c r="FY1" s="1570"/>
      <c r="FZ1" s="1570"/>
      <c r="GA1" s="1570"/>
      <c r="GB1" s="1570"/>
      <c r="GC1" s="1570"/>
      <c r="GD1" s="1570"/>
      <c r="GE1" s="1570"/>
      <c r="GF1" s="1570"/>
      <c r="GG1" s="1570"/>
      <c r="GH1" s="1570"/>
      <c r="GI1" s="1570"/>
      <c r="GJ1" s="1570"/>
      <c r="GK1" s="1570"/>
      <c r="GL1" s="1570"/>
      <c r="GM1" s="1570"/>
      <c r="GN1" s="1570"/>
      <c r="GO1" s="1570"/>
      <c r="GP1" s="1570"/>
      <c r="GQ1" s="1570"/>
      <c r="GR1" s="1570"/>
      <c r="GS1" s="1570"/>
      <c r="GT1" s="1570"/>
      <c r="GU1" s="1570"/>
      <c r="GV1" s="1570"/>
      <c r="GW1" s="1570"/>
      <c r="GX1" s="1570"/>
      <c r="GY1" s="1570"/>
      <c r="GZ1" s="1570"/>
      <c r="HA1" s="1570"/>
      <c r="HB1" s="1570"/>
      <c r="HC1" s="1570"/>
      <c r="HD1" s="1570"/>
      <c r="HE1" s="1570"/>
      <c r="HF1" s="1570"/>
      <c r="HG1" s="1570"/>
      <c r="HH1" s="1570"/>
      <c r="HI1" s="1570"/>
      <c r="HJ1" s="1570"/>
      <c r="HK1" s="1570"/>
      <c r="HL1" s="1570"/>
      <c r="HM1" s="1570"/>
      <c r="HN1" s="1570"/>
      <c r="HO1" s="1570"/>
      <c r="HP1" s="1570"/>
      <c r="HQ1" s="1570"/>
      <c r="HR1" s="1570"/>
      <c r="HS1" s="1570"/>
      <c r="HT1" s="1570"/>
      <c r="HU1" s="1570"/>
      <c r="HV1" s="1570"/>
      <c r="HW1" s="1570"/>
      <c r="HX1" s="1570"/>
      <c r="HY1" s="1570"/>
      <c r="HZ1" s="1570"/>
      <c r="IA1" s="1570"/>
      <c r="IB1" s="1570"/>
      <c r="IC1" s="1570"/>
      <c r="ID1" s="1570"/>
      <c r="IE1" s="1570"/>
      <c r="IF1" s="1570"/>
      <c r="IG1" s="1570"/>
      <c r="IH1" s="1570"/>
      <c r="II1" s="1570"/>
      <c r="IJ1" s="1570"/>
      <c r="IK1" s="1570"/>
      <c r="IL1" s="1570"/>
      <c r="IM1" s="1570"/>
      <c r="IN1" s="1570"/>
      <c r="IO1" s="1570"/>
      <c r="IP1" s="1570"/>
      <c r="IQ1" s="1570"/>
      <c r="IR1" s="1570"/>
      <c r="IS1" s="1570"/>
    </row>
    <row r="2" spans="1:253" ht="15.75" x14ac:dyDescent="0.25">
      <c r="A2" s="1644" t="s">
        <v>1246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569"/>
      <c r="M2" s="1569"/>
      <c r="N2" s="1569"/>
      <c r="O2" s="1569"/>
      <c r="P2" s="1569"/>
      <c r="Q2" s="1569"/>
      <c r="R2" s="1569"/>
      <c r="S2" s="1569"/>
      <c r="T2" s="1569"/>
      <c r="U2" s="1569"/>
      <c r="V2" s="1569"/>
      <c r="W2" s="1569"/>
      <c r="X2" s="1569"/>
      <c r="Y2" s="1569"/>
      <c r="Z2" s="1569"/>
      <c r="AA2" s="1569"/>
      <c r="AB2" s="1569"/>
      <c r="AC2" s="1569"/>
      <c r="AD2" s="1569"/>
      <c r="AE2" s="1569"/>
      <c r="AF2" s="1569"/>
      <c r="AG2" s="1569"/>
      <c r="AH2" s="1569"/>
      <c r="AI2" s="1569"/>
      <c r="AJ2" s="1569"/>
      <c r="AK2" s="1569"/>
      <c r="AL2" s="1569"/>
      <c r="AM2" s="1569"/>
      <c r="AN2" s="1569"/>
      <c r="AO2" s="1569"/>
      <c r="AP2" s="1569"/>
      <c r="AQ2" s="1569"/>
      <c r="AR2" s="1569"/>
      <c r="AS2" s="1569"/>
      <c r="AT2" s="1569"/>
      <c r="AU2" s="1569"/>
      <c r="AV2" s="1569"/>
      <c r="AW2" s="1569"/>
      <c r="AX2" s="1569"/>
      <c r="AY2" s="1569"/>
      <c r="AZ2" s="1569"/>
      <c r="BA2" s="1569"/>
      <c r="BB2" s="1569"/>
      <c r="BC2" s="1569"/>
      <c r="BD2" s="1569"/>
      <c r="BE2" s="1569"/>
      <c r="BF2" s="1569"/>
      <c r="BG2" s="1569"/>
      <c r="BH2" s="1569"/>
      <c r="BI2" s="1569"/>
      <c r="BJ2" s="1569"/>
      <c r="BK2" s="1569"/>
      <c r="BL2" s="1569"/>
      <c r="BM2" s="1569"/>
      <c r="BN2" s="1569"/>
      <c r="BO2" s="1569"/>
      <c r="BP2" s="1569"/>
      <c r="BQ2" s="1569"/>
      <c r="BR2" s="1569"/>
      <c r="BS2" s="1569"/>
      <c r="BT2" s="1569"/>
      <c r="BU2" s="1569"/>
      <c r="BV2" s="1569"/>
      <c r="BW2" s="1569"/>
      <c r="BX2" s="1569"/>
      <c r="BY2" s="1569"/>
      <c r="BZ2" s="1569"/>
      <c r="CA2" s="1569"/>
      <c r="CB2" s="1569"/>
      <c r="CC2" s="1569"/>
      <c r="CD2" s="1569"/>
      <c r="CE2" s="1569"/>
      <c r="CF2" s="1569"/>
      <c r="CG2" s="1569"/>
      <c r="CH2" s="1569"/>
      <c r="CI2" s="1569"/>
      <c r="CJ2" s="1569"/>
      <c r="CK2" s="1569"/>
      <c r="CL2" s="1569"/>
      <c r="CM2" s="1569"/>
      <c r="CN2" s="1569"/>
      <c r="CO2" s="1569"/>
      <c r="CP2" s="1569"/>
      <c r="CQ2" s="1569"/>
      <c r="CR2" s="1569"/>
      <c r="CS2" s="1569"/>
      <c r="CT2" s="1569"/>
      <c r="CU2" s="1569"/>
      <c r="CV2" s="1569"/>
      <c r="CW2" s="1569"/>
      <c r="CX2" s="1569"/>
      <c r="CY2" s="1569"/>
      <c r="CZ2" s="1569"/>
      <c r="DA2" s="1569"/>
      <c r="DB2" s="1569"/>
      <c r="DC2" s="1569"/>
      <c r="DD2" s="1569"/>
      <c r="DE2" s="1569"/>
      <c r="DF2" s="1569"/>
      <c r="DG2" s="1569"/>
      <c r="DH2" s="1569"/>
      <c r="DI2" s="1569"/>
      <c r="DJ2" s="1569"/>
      <c r="DK2" s="1569"/>
      <c r="DL2" s="1569"/>
      <c r="DM2" s="1569"/>
      <c r="DN2" s="1569"/>
      <c r="DO2" s="1569"/>
      <c r="DP2" s="1569"/>
      <c r="DQ2" s="1569"/>
      <c r="DR2" s="1569"/>
      <c r="DS2" s="1569"/>
      <c r="DT2" s="1569"/>
      <c r="DU2" s="1569"/>
      <c r="DV2" s="1569"/>
      <c r="DW2" s="1569"/>
      <c r="DX2" s="1569"/>
      <c r="DY2" s="1569"/>
      <c r="DZ2" s="1569"/>
      <c r="EA2" s="1569"/>
      <c r="EB2" s="1569"/>
      <c r="EC2" s="1569"/>
      <c r="ED2" s="1569"/>
      <c r="EE2" s="1569"/>
      <c r="EF2" s="1569"/>
      <c r="EG2" s="1569"/>
      <c r="EH2" s="1569"/>
      <c r="EI2" s="1569"/>
      <c r="EJ2" s="1569"/>
      <c r="EK2" s="1569"/>
      <c r="EL2" s="1569"/>
      <c r="EM2" s="1569"/>
      <c r="EN2" s="1569"/>
      <c r="EO2" s="1569"/>
      <c r="EP2" s="1569"/>
      <c r="EQ2" s="1569"/>
      <c r="ER2" s="1569"/>
      <c r="ES2" s="1569"/>
      <c r="ET2" s="1569"/>
      <c r="EU2" s="1569"/>
      <c r="EV2" s="1569"/>
      <c r="EW2" s="1569"/>
      <c r="EX2" s="1569"/>
      <c r="EY2" s="1569"/>
      <c r="EZ2" s="1569"/>
      <c r="FA2" s="1569"/>
      <c r="FB2" s="1569"/>
      <c r="FC2" s="1569"/>
      <c r="FD2" s="1569"/>
      <c r="FE2" s="1569"/>
      <c r="FF2" s="1569"/>
      <c r="FG2" s="1569"/>
      <c r="FH2" s="1569"/>
      <c r="FI2" s="1569"/>
      <c r="FJ2" s="1569"/>
      <c r="FK2" s="1569"/>
      <c r="FL2" s="1569"/>
      <c r="FM2" s="1569"/>
      <c r="FN2" s="1569"/>
      <c r="FO2" s="1569"/>
      <c r="FP2" s="1569"/>
      <c r="FQ2" s="1569"/>
      <c r="FR2" s="1569"/>
      <c r="FS2" s="1569"/>
      <c r="FT2" s="1569"/>
      <c r="FU2" s="1569"/>
      <c r="FV2" s="1569"/>
      <c r="FW2" s="1569"/>
      <c r="FX2" s="1569"/>
      <c r="FY2" s="1569"/>
      <c r="FZ2" s="1569"/>
      <c r="GA2" s="1569"/>
      <c r="GB2" s="1569"/>
      <c r="GC2" s="1569"/>
      <c r="GD2" s="1569"/>
      <c r="GE2" s="1569"/>
      <c r="GF2" s="1569"/>
      <c r="GG2" s="1569"/>
      <c r="GH2" s="1569"/>
      <c r="GI2" s="1569"/>
      <c r="GJ2" s="1569"/>
      <c r="GK2" s="1569"/>
      <c r="GL2" s="1569"/>
      <c r="GM2" s="1569"/>
      <c r="GN2" s="1569"/>
      <c r="GO2" s="1569"/>
      <c r="GP2" s="1569"/>
      <c r="GQ2" s="1569"/>
      <c r="GR2" s="1569"/>
      <c r="GS2" s="1569"/>
      <c r="GT2" s="1569"/>
      <c r="GU2" s="1569"/>
      <c r="GV2" s="1569"/>
      <c r="GW2" s="1569"/>
      <c r="GX2" s="1569"/>
      <c r="GY2" s="1569"/>
      <c r="GZ2" s="1569"/>
      <c r="HA2" s="1569"/>
      <c r="HB2" s="1569"/>
      <c r="HC2" s="1569"/>
      <c r="HD2" s="1569"/>
      <c r="HE2" s="1569"/>
      <c r="HF2" s="1569"/>
      <c r="HG2" s="1569"/>
      <c r="HH2" s="1569"/>
      <c r="HI2" s="1569"/>
      <c r="HJ2" s="1569"/>
      <c r="HK2" s="1569"/>
      <c r="HL2" s="1569"/>
      <c r="HM2" s="1569"/>
      <c r="HN2" s="1569"/>
      <c r="HO2" s="1569"/>
      <c r="HP2" s="1569"/>
      <c r="HQ2" s="1569"/>
      <c r="HR2" s="1569"/>
      <c r="HS2" s="1569"/>
      <c r="HT2" s="1569"/>
      <c r="HU2" s="1569"/>
      <c r="HV2" s="1569"/>
      <c r="HW2" s="1569"/>
      <c r="HX2" s="1569"/>
      <c r="HY2" s="1569"/>
      <c r="HZ2" s="1569"/>
      <c r="IA2" s="1569"/>
      <c r="IB2" s="1569"/>
      <c r="IC2" s="1569"/>
      <c r="ID2" s="1569"/>
      <c r="IE2" s="1569"/>
      <c r="IF2" s="1569"/>
      <c r="IG2" s="1569"/>
      <c r="IH2" s="1569"/>
      <c r="II2" s="1569"/>
      <c r="IJ2" s="1569"/>
      <c r="IK2" s="1569"/>
      <c r="IL2" s="1569"/>
      <c r="IM2" s="1569"/>
      <c r="IN2" s="1569"/>
      <c r="IO2" s="1569"/>
      <c r="IP2" s="1569"/>
      <c r="IQ2" s="1569"/>
      <c r="IR2" s="1569"/>
      <c r="IS2" s="1569"/>
    </row>
    <row r="3" spans="1:253" ht="15.75" x14ac:dyDescent="0.25">
      <c r="A3" s="1291">
        <v>2017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569"/>
      <c r="M3" s="1569"/>
      <c r="N3" s="1569"/>
      <c r="O3" s="1569"/>
      <c r="P3" s="1569"/>
      <c r="Q3" s="1569"/>
      <c r="R3" s="1569"/>
      <c r="S3" s="1569"/>
      <c r="T3" s="1569"/>
      <c r="U3" s="1569"/>
      <c r="V3" s="1569"/>
      <c r="W3" s="1569"/>
      <c r="X3" s="1569"/>
      <c r="Y3" s="1569"/>
      <c r="Z3" s="1569"/>
      <c r="AA3" s="1569"/>
      <c r="AB3" s="1569"/>
      <c r="AC3" s="1569"/>
      <c r="AD3" s="1569"/>
      <c r="AE3" s="1569"/>
      <c r="AF3" s="1569"/>
      <c r="AG3" s="1569"/>
      <c r="AH3" s="1569"/>
      <c r="AI3" s="1569"/>
      <c r="AJ3" s="1569"/>
      <c r="AK3" s="1569"/>
      <c r="AL3" s="1569"/>
      <c r="AM3" s="1569"/>
      <c r="AN3" s="1569"/>
      <c r="AO3" s="1569"/>
      <c r="AP3" s="1569"/>
      <c r="AQ3" s="1569"/>
      <c r="AR3" s="1569"/>
      <c r="AS3" s="1569"/>
      <c r="AT3" s="1569"/>
      <c r="AU3" s="1569"/>
      <c r="AV3" s="1569"/>
      <c r="AW3" s="1569"/>
      <c r="AX3" s="1569"/>
      <c r="AY3" s="1569"/>
      <c r="AZ3" s="1569"/>
      <c r="BA3" s="1569"/>
      <c r="BB3" s="1569"/>
      <c r="BC3" s="1569"/>
      <c r="BD3" s="1569"/>
      <c r="BE3" s="1569"/>
      <c r="BF3" s="1569"/>
      <c r="BG3" s="1569"/>
      <c r="BH3" s="1569"/>
      <c r="BI3" s="1569"/>
      <c r="BJ3" s="1569"/>
      <c r="BK3" s="1569"/>
      <c r="BL3" s="1569"/>
      <c r="BM3" s="1569"/>
      <c r="BN3" s="1569"/>
      <c r="BO3" s="1569"/>
      <c r="BP3" s="1569"/>
      <c r="BQ3" s="1569"/>
      <c r="BR3" s="1569"/>
      <c r="BS3" s="1569"/>
      <c r="BT3" s="1569"/>
      <c r="BU3" s="1569"/>
      <c r="BV3" s="1569"/>
      <c r="BW3" s="1569"/>
      <c r="BX3" s="1569"/>
      <c r="BY3" s="1569"/>
      <c r="BZ3" s="1569"/>
      <c r="CA3" s="1569"/>
      <c r="CB3" s="1569"/>
      <c r="CC3" s="1569"/>
      <c r="CD3" s="1569"/>
      <c r="CE3" s="1569"/>
      <c r="CF3" s="1569"/>
      <c r="CG3" s="1569"/>
      <c r="CH3" s="1569"/>
      <c r="CI3" s="1569"/>
      <c r="CJ3" s="1569"/>
      <c r="CK3" s="1569"/>
      <c r="CL3" s="1569"/>
      <c r="CM3" s="1569"/>
      <c r="CN3" s="1569"/>
      <c r="CO3" s="1569"/>
      <c r="CP3" s="1569"/>
      <c r="CQ3" s="1569"/>
      <c r="CR3" s="1569"/>
      <c r="CS3" s="1569"/>
      <c r="CT3" s="1569"/>
      <c r="CU3" s="1569"/>
      <c r="CV3" s="1569"/>
      <c r="CW3" s="1569"/>
      <c r="CX3" s="1569"/>
      <c r="CY3" s="1569"/>
      <c r="CZ3" s="1569"/>
      <c r="DA3" s="1569"/>
      <c r="DB3" s="1569"/>
      <c r="DC3" s="1569"/>
      <c r="DD3" s="1569"/>
      <c r="DE3" s="1569"/>
      <c r="DF3" s="1569"/>
      <c r="DG3" s="1569"/>
      <c r="DH3" s="1569"/>
      <c r="DI3" s="1569"/>
      <c r="DJ3" s="1569"/>
      <c r="DK3" s="1569"/>
      <c r="DL3" s="1569"/>
      <c r="DM3" s="1569"/>
      <c r="DN3" s="1569"/>
      <c r="DO3" s="1569"/>
      <c r="DP3" s="1569"/>
      <c r="DQ3" s="1569"/>
      <c r="DR3" s="1569"/>
      <c r="DS3" s="1569"/>
      <c r="DT3" s="1569"/>
      <c r="DU3" s="1569"/>
      <c r="DV3" s="1569"/>
      <c r="DW3" s="1569"/>
      <c r="DX3" s="1569"/>
      <c r="DY3" s="1569"/>
      <c r="DZ3" s="1569"/>
      <c r="EA3" s="1569"/>
      <c r="EB3" s="1569"/>
      <c r="EC3" s="1569"/>
      <c r="ED3" s="1569"/>
      <c r="EE3" s="1569"/>
      <c r="EF3" s="1569"/>
      <c r="EG3" s="1569"/>
      <c r="EH3" s="1569"/>
      <c r="EI3" s="1569"/>
      <c r="EJ3" s="1569"/>
      <c r="EK3" s="1569"/>
      <c r="EL3" s="1569"/>
      <c r="EM3" s="1569"/>
      <c r="EN3" s="1569"/>
      <c r="EO3" s="1569"/>
      <c r="EP3" s="1569"/>
      <c r="EQ3" s="1569"/>
      <c r="ER3" s="1569"/>
      <c r="ES3" s="1569"/>
      <c r="ET3" s="1569"/>
      <c r="EU3" s="1569"/>
      <c r="EV3" s="1569"/>
      <c r="EW3" s="1569"/>
      <c r="EX3" s="1569"/>
      <c r="EY3" s="1569"/>
      <c r="EZ3" s="1569"/>
      <c r="FA3" s="1569"/>
      <c r="FB3" s="1569"/>
      <c r="FC3" s="1569"/>
      <c r="FD3" s="1569"/>
      <c r="FE3" s="1569"/>
      <c r="FF3" s="1569"/>
      <c r="FG3" s="1569"/>
      <c r="FH3" s="1569"/>
      <c r="FI3" s="1569"/>
      <c r="FJ3" s="1569"/>
      <c r="FK3" s="1569"/>
      <c r="FL3" s="1569"/>
      <c r="FM3" s="1569"/>
      <c r="FN3" s="1569"/>
      <c r="FO3" s="1569"/>
      <c r="FP3" s="1569"/>
      <c r="FQ3" s="1569"/>
      <c r="FR3" s="1569"/>
      <c r="FS3" s="1569"/>
      <c r="FT3" s="1569"/>
      <c r="FU3" s="1569"/>
      <c r="FV3" s="1569"/>
      <c r="FW3" s="1569"/>
      <c r="FX3" s="1569"/>
      <c r="FY3" s="1569"/>
      <c r="FZ3" s="1569"/>
      <c r="GA3" s="1569"/>
      <c r="GB3" s="1569"/>
      <c r="GC3" s="1569"/>
      <c r="GD3" s="1569"/>
      <c r="GE3" s="1569"/>
      <c r="GF3" s="1569"/>
      <c r="GG3" s="1569"/>
      <c r="GH3" s="1569"/>
      <c r="GI3" s="1569"/>
      <c r="GJ3" s="1569"/>
      <c r="GK3" s="1569"/>
      <c r="GL3" s="1569"/>
      <c r="GM3" s="1569"/>
      <c r="GN3" s="1569"/>
      <c r="GO3" s="1569"/>
      <c r="GP3" s="1569"/>
      <c r="GQ3" s="1569"/>
      <c r="GR3" s="1569"/>
      <c r="GS3" s="1569"/>
      <c r="GT3" s="1569"/>
      <c r="GU3" s="1569"/>
      <c r="GV3" s="1569"/>
      <c r="GW3" s="1569"/>
      <c r="GX3" s="1569"/>
      <c r="GY3" s="1569"/>
      <c r="GZ3" s="1569"/>
      <c r="HA3" s="1569"/>
      <c r="HB3" s="1569"/>
      <c r="HC3" s="1569"/>
      <c r="HD3" s="1569"/>
      <c r="HE3" s="1569"/>
      <c r="HF3" s="1569"/>
      <c r="HG3" s="1569"/>
      <c r="HH3" s="1569"/>
      <c r="HI3" s="1569"/>
      <c r="HJ3" s="1569"/>
      <c r="HK3" s="1569"/>
      <c r="HL3" s="1569"/>
      <c r="HM3" s="1569"/>
      <c r="HN3" s="1569"/>
      <c r="HO3" s="1569"/>
      <c r="HP3" s="1569"/>
      <c r="HQ3" s="1569"/>
      <c r="HR3" s="1569"/>
      <c r="HS3" s="1569"/>
      <c r="HT3" s="1569"/>
      <c r="HU3" s="1569"/>
      <c r="HV3" s="1569"/>
      <c r="HW3" s="1569"/>
      <c r="HX3" s="1569"/>
      <c r="HY3" s="1569"/>
      <c r="HZ3" s="1569"/>
      <c r="IA3" s="1569"/>
      <c r="IB3" s="1569"/>
      <c r="IC3" s="1569"/>
      <c r="ID3" s="1569"/>
      <c r="IE3" s="1569"/>
      <c r="IF3" s="1569"/>
      <c r="IG3" s="1569"/>
      <c r="IH3" s="1569"/>
      <c r="II3" s="1569"/>
      <c r="IJ3" s="1569"/>
      <c r="IK3" s="1569"/>
      <c r="IL3" s="1569"/>
      <c r="IM3" s="1569"/>
      <c r="IN3" s="1569"/>
      <c r="IO3" s="1569"/>
      <c r="IP3" s="1569"/>
      <c r="IQ3" s="1569"/>
      <c r="IR3" s="1569"/>
      <c r="IS3" s="1569"/>
    </row>
    <row r="4" spans="1:253" s="1010" customFormat="1" ht="27.75" customHeight="1" x14ac:dyDescent="0.3">
      <c r="A4" s="1007" t="s">
        <v>130</v>
      </c>
      <c r="B4" s="339"/>
      <c r="C4" s="339"/>
      <c r="D4" s="1645"/>
      <c r="E4" s="1645"/>
      <c r="F4" s="1645"/>
      <c r="G4" s="339"/>
      <c r="H4" s="339"/>
      <c r="I4" s="339"/>
      <c r="J4" s="331"/>
      <c r="K4" s="1011" t="s">
        <v>131</v>
      </c>
    </row>
    <row r="5" spans="1:253" ht="26.25" customHeight="1" x14ac:dyDescent="0.2">
      <c r="A5" s="1562" t="s">
        <v>912</v>
      </c>
      <c r="B5" s="1404" t="s">
        <v>915</v>
      </c>
      <c r="C5" s="1404"/>
      <c r="D5" s="1404"/>
      <c r="E5" s="1339" t="s">
        <v>914</v>
      </c>
      <c r="F5" s="1339"/>
      <c r="G5" s="1339"/>
      <c r="H5" s="1339" t="s">
        <v>913</v>
      </c>
      <c r="I5" s="1339"/>
      <c r="J5" s="1339"/>
      <c r="K5" s="1565" t="s">
        <v>911</v>
      </c>
    </row>
    <row r="6" spans="1:253" ht="35.25" x14ac:dyDescent="0.2">
      <c r="A6" s="1564"/>
      <c r="B6" s="1147" t="s">
        <v>986</v>
      </c>
      <c r="C6" s="1149" t="s">
        <v>984</v>
      </c>
      <c r="D6" s="1149" t="s">
        <v>985</v>
      </c>
      <c r="E6" s="1147" t="s">
        <v>986</v>
      </c>
      <c r="F6" s="1149" t="s">
        <v>984</v>
      </c>
      <c r="G6" s="1149" t="s">
        <v>985</v>
      </c>
      <c r="H6" s="1147" t="s">
        <v>986</v>
      </c>
      <c r="I6" s="1149" t="s">
        <v>984</v>
      </c>
      <c r="J6" s="1149" t="s">
        <v>985</v>
      </c>
      <c r="K6" s="1567"/>
    </row>
    <row r="7" spans="1:253" ht="26.25" customHeight="1" thickBot="1" x14ac:dyDescent="0.25">
      <c r="A7" s="487" t="s">
        <v>295</v>
      </c>
      <c r="B7" s="488">
        <v>1.8744551002615517</v>
      </c>
      <c r="C7" s="488">
        <v>2.56</v>
      </c>
      <c r="D7" s="488">
        <v>1.6177351707609346</v>
      </c>
      <c r="E7" s="488">
        <v>1.6362492133417241</v>
      </c>
      <c r="F7" s="889">
        <v>2.6086956521739131</v>
      </c>
      <c r="G7" s="889">
        <v>1.3665594855305467</v>
      </c>
      <c r="H7" s="488">
        <v>2.4113475177304964</v>
      </c>
      <c r="I7" s="889">
        <v>2.5</v>
      </c>
      <c r="J7" s="889">
        <v>2.3529411764705883</v>
      </c>
      <c r="K7" s="489" t="s">
        <v>1093</v>
      </c>
    </row>
    <row r="8" spans="1:253" ht="26.25" customHeight="1" thickBot="1" x14ac:dyDescent="0.25">
      <c r="A8" s="490" t="s">
        <v>296</v>
      </c>
      <c r="B8" s="491">
        <v>14.210985178727114</v>
      </c>
      <c r="C8" s="491">
        <v>23.04</v>
      </c>
      <c r="D8" s="491">
        <v>10.904733373277411</v>
      </c>
      <c r="E8" s="491">
        <v>13.530522341095027</v>
      </c>
      <c r="F8" s="890">
        <v>24.057971014492754</v>
      </c>
      <c r="G8" s="890">
        <v>10.610932475884244</v>
      </c>
      <c r="H8" s="491">
        <v>15.74468085106383</v>
      </c>
      <c r="I8" s="890">
        <v>21.785714285714285</v>
      </c>
      <c r="J8" s="890">
        <v>11.76470588235294</v>
      </c>
      <c r="K8" s="492" t="s">
        <v>1094</v>
      </c>
    </row>
    <row r="9" spans="1:253" ht="34.5" thickBot="1" x14ac:dyDescent="0.25">
      <c r="A9" s="493" t="s">
        <v>297</v>
      </c>
      <c r="B9" s="488">
        <v>0.74106364428945071</v>
      </c>
      <c r="C9" s="488">
        <v>1.28</v>
      </c>
      <c r="D9" s="488">
        <v>0.53924505692031155</v>
      </c>
      <c r="E9" s="488">
        <v>0.69225928256765268</v>
      </c>
      <c r="F9" s="889">
        <v>1.1594202898550725</v>
      </c>
      <c r="G9" s="889">
        <v>0.56270096463022512</v>
      </c>
      <c r="H9" s="488">
        <v>0.85106382978723405</v>
      </c>
      <c r="I9" s="889">
        <v>1.4285714285714286</v>
      </c>
      <c r="J9" s="889">
        <v>0.47058823529411759</v>
      </c>
      <c r="K9" s="494" t="s">
        <v>1095</v>
      </c>
    </row>
    <row r="10" spans="1:253" ht="26.25" customHeight="1" thickBot="1" x14ac:dyDescent="0.25">
      <c r="A10" s="490" t="s">
        <v>298</v>
      </c>
      <c r="B10" s="495">
        <v>6.8003487358326069</v>
      </c>
      <c r="C10" s="495">
        <v>8.32</v>
      </c>
      <c r="D10" s="495">
        <v>6.2312762133013777</v>
      </c>
      <c r="E10" s="495">
        <v>5.5380742605412214</v>
      </c>
      <c r="F10" s="891">
        <v>7.2463768115942031</v>
      </c>
      <c r="G10" s="891">
        <v>5.064308681672026</v>
      </c>
      <c r="H10" s="495">
        <v>9.6453900709219855</v>
      </c>
      <c r="I10" s="891">
        <v>9.6428571428571441</v>
      </c>
      <c r="J10" s="891">
        <v>9.6470588235294112</v>
      </c>
      <c r="K10" s="492" t="s">
        <v>1096</v>
      </c>
    </row>
    <row r="11" spans="1:253" ht="26.25" customHeight="1" thickBot="1" x14ac:dyDescent="0.25">
      <c r="A11" s="493" t="s">
        <v>299</v>
      </c>
      <c r="B11" s="488">
        <v>1.2205754141238012</v>
      </c>
      <c r="C11" s="488">
        <v>1.44</v>
      </c>
      <c r="D11" s="488">
        <v>1.1384062312762133</v>
      </c>
      <c r="E11" s="488">
        <v>1.0069225928256766</v>
      </c>
      <c r="F11" s="889">
        <v>1.1594202898550725</v>
      </c>
      <c r="G11" s="889">
        <v>0.96463022508038598</v>
      </c>
      <c r="H11" s="488">
        <v>1.7021276595744681</v>
      </c>
      <c r="I11" s="889">
        <v>1.7857142857142856</v>
      </c>
      <c r="J11" s="889">
        <v>1.6470588235294119</v>
      </c>
      <c r="K11" s="494" t="s">
        <v>1097</v>
      </c>
    </row>
    <row r="12" spans="1:253" ht="26.25" customHeight="1" thickBot="1" x14ac:dyDescent="0.25">
      <c r="A12" s="490" t="s">
        <v>300</v>
      </c>
      <c r="B12" s="495">
        <v>32.04010462074978</v>
      </c>
      <c r="C12" s="495">
        <v>25.6</v>
      </c>
      <c r="D12" s="495">
        <v>34.451767525464348</v>
      </c>
      <c r="E12" s="495">
        <v>34.738829452485845</v>
      </c>
      <c r="F12" s="891">
        <v>24.927536231884059</v>
      </c>
      <c r="G12" s="891">
        <v>37.459807073954984</v>
      </c>
      <c r="H12" s="495">
        <v>25.957446808510635</v>
      </c>
      <c r="I12" s="891">
        <v>26.428571428571431</v>
      </c>
      <c r="J12" s="891">
        <v>25.647058823529413</v>
      </c>
      <c r="K12" s="492" t="s">
        <v>1099</v>
      </c>
    </row>
    <row r="13" spans="1:253" ht="26.25" customHeight="1" thickBot="1" x14ac:dyDescent="0.25">
      <c r="A13" s="493" t="s">
        <v>301</v>
      </c>
      <c r="B13" s="488">
        <v>9.9389712292938093</v>
      </c>
      <c r="C13" s="488">
        <v>10.24</v>
      </c>
      <c r="D13" s="488">
        <v>9.8262432594367883</v>
      </c>
      <c r="E13" s="488">
        <v>9.4398993077407169</v>
      </c>
      <c r="F13" s="889">
        <v>10.144927536231885</v>
      </c>
      <c r="G13" s="889">
        <v>9.244372990353698</v>
      </c>
      <c r="H13" s="488">
        <v>11.063829787234042</v>
      </c>
      <c r="I13" s="889">
        <v>10.357142857142858</v>
      </c>
      <c r="J13" s="889">
        <v>11.529411764705882</v>
      </c>
      <c r="K13" s="494" t="s">
        <v>679</v>
      </c>
    </row>
    <row r="14" spans="1:253" ht="26.25" customHeight="1" thickBot="1" x14ac:dyDescent="0.25">
      <c r="A14" s="490" t="s">
        <v>302</v>
      </c>
      <c r="B14" s="495">
        <v>2.4847428073234523</v>
      </c>
      <c r="C14" s="495">
        <v>2.88</v>
      </c>
      <c r="D14" s="495">
        <v>2.3367285799880166</v>
      </c>
      <c r="E14" s="495">
        <v>2.0767778477029579</v>
      </c>
      <c r="F14" s="891">
        <v>2.0289855072463765</v>
      </c>
      <c r="G14" s="891">
        <v>2.090032154340836</v>
      </c>
      <c r="H14" s="495">
        <v>3.4042553191489362</v>
      </c>
      <c r="I14" s="891">
        <v>3.9285714285714284</v>
      </c>
      <c r="J14" s="891">
        <v>3.0588235294117649</v>
      </c>
      <c r="K14" s="492" t="s">
        <v>1100</v>
      </c>
    </row>
    <row r="15" spans="1:253" ht="26.25" customHeight="1" thickBot="1" x14ac:dyDescent="0.25">
      <c r="A15" s="493" t="s">
        <v>303</v>
      </c>
      <c r="B15" s="488">
        <v>0.13077593722755013</v>
      </c>
      <c r="C15" s="488">
        <v>0.32</v>
      </c>
      <c r="D15" s="488">
        <v>5.9916117435590173E-2</v>
      </c>
      <c r="E15" s="488">
        <v>0.12586532410320958</v>
      </c>
      <c r="F15" s="889">
        <v>0.28985507246376813</v>
      </c>
      <c r="G15" s="889">
        <v>8.0385852090032156E-2</v>
      </c>
      <c r="H15" s="488">
        <v>0.14184397163120568</v>
      </c>
      <c r="I15" s="889">
        <v>0.35714285714285715</v>
      </c>
      <c r="J15" s="889">
        <v>0</v>
      </c>
      <c r="K15" s="494" t="s">
        <v>1101</v>
      </c>
    </row>
    <row r="16" spans="1:253" ht="26.25" customHeight="1" thickBot="1" x14ac:dyDescent="0.25">
      <c r="A16" s="490" t="s">
        <v>677</v>
      </c>
      <c r="B16" s="491">
        <v>8.7183958151700089E-2</v>
      </c>
      <c r="C16" s="491">
        <v>0.32</v>
      </c>
      <c r="D16" s="491">
        <v>0</v>
      </c>
      <c r="E16" s="491">
        <v>0.12586532410320958</v>
      </c>
      <c r="F16" s="890">
        <v>0.57971014492753625</v>
      </c>
      <c r="G16" s="890">
        <v>0</v>
      </c>
      <c r="H16" s="491">
        <v>0</v>
      </c>
      <c r="I16" s="890">
        <v>0</v>
      </c>
      <c r="J16" s="890">
        <v>0</v>
      </c>
      <c r="K16" s="492" t="s">
        <v>1102</v>
      </c>
    </row>
    <row r="17" spans="1:11" ht="26.25" customHeight="1" thickBot="1" x14ac:dyDescent="0.25">
      <c r="A17" s="493" t="s">
        <v>304</v>
      </c>
      <c r="B17" s="745">
        <v>5.0130775937227545</v>
      </c>
      <c r="C17" s="745">
        <v>7.68</v>
      </c>
      <c r="D17" s="745">
        <v>4.0143798681845411</v>
      </c>
      <c r="E17" s="745">
        <v>3.146633102580239</v>
      </c>
      <c r="F17" s="892">
        <v>4.057971014492753</v>
      </c>
      <c r="G17" s="892">
        <v>2.8938906752411575</v>
      </c>
      <c r="H17" s="745">
        <v>9.2198581560283674</v>
      </c>
      <c r="I17" s="892">
        <v>12.142857142857142</v>
      </c>
      <c r="J17" s="892">
        <v>7.2941176470588234</v>
      </c>
      <c r="K17" s="494" t="s">
        <v>1103</v>
      </c>
    </row>
    <row r="18" spans="1:11" ht="26.25" customHeight="1" thickBot="1" x14ac:dyDescent="0.25">
      <c r="A18" s="490" t="s">
        <v>305</v>
      </c>
      <c r="B18" s="491">
        <v>0</v>
      </c>
      <c r="C18" s="491">
        <v>0</v>
      </c>
      <c r="D18" s="491">
        <v>0</v>
      </c>
      <c r="E18" s="491">
        <v>0</v>
      </c>
      <c r="F18" s="890">
        <v>0</v>
      </c>
      <c r="G18" s="890">
        <v>0</v>
      </c>
      <c r="H18" s="491">
        <v>0</v>
      </c>
      <c r="I18" s="890">
        <v>0</v>
      </c>
      <c r="J18" s="890">
        <v>0</v>
      </c>
      <c r="K18" s="492" t="s">
        <v>1104</v>
      </c>
    </row>
    <row r="19" spans="1:11" ht="26.25" customHeight="1" thickBot="1" x14ac:dyDescent="0.25">
      <c r="A19" s="493" t="s">
        <v>306</v>
      </c>
      <c r="B19" s="745">
        <v>2.9206625980819529</v>
      </c>
      <c r="C19" s="745">
        <v>4.8</v>
      </c>
      <c r="D19" s="745">
        <v>2.2168963451168362</v>
      </c>
      <c r="E19" s="745">
        <v>3.0837004405286343</v>
      </c>
      <c r="F19" s="892">
        <v>6.666666666666667</v>
      </c>
      <c r="G19" s="892">
        <v>2.090032154340836</v>
      </c>
      <c r="H19" s="745">
        <v>2.5531914893617018</v>
      </c>
      <c r="I19" s="892">
        <v>2.5</v>
      </c>
      <c r="J19" s="892">
        <v>2.5882352941176472</v>
      </c>
      <c r="K19" s="494" t="s">
        <v>1105</v>
      </c>
    </row>
    <row r="20" spans="1:11" ht="26.25" customHeight="1" thickBot="1" x14ac:dyDescent="0.25">
      <c r="A20" s="490" t="s">
        <v>307</v>
      </c>
      <c r="B20" s="491">
        <v>3.1386224934612033</v>
      </c>
      <c r="C20" s="491">
        <v>4.8</v>
      </c>
      <c r="D20" s="491">
        <v>2.5164769322947875</v>
      </c>
      <c r="E20" s="491">
        <v>3.146633102580239</v>
      </c>
      <c r="F20" s="890">
        <v>7.5362318840579716</v>
      </c>
      <c r="G20" s="890">
        <v>1.929260450160772</v>
      </c>
      <c r="H20" s="491">
        <v>3.1205673758865249</v>
      </c>
      <c r="I20" s="890">
        <v>1.4285714285714286</v>
      </c>
      <c r="J20" s="890">
        <v>4.2352941176470589</v>
      </c>
      <c r="K20" s="492" t="s">
        <v>1106</v>
      </c>
    </row>
    <row r="21" spans="1:11" ht="26.25" customHeight="1" thickBot="1" x14ac:dyDescent="0.25">
      <c r="A21" s="493" t="s">
        <v>308</v>
      </c>
      <c r="B21" s="745">
        <v>2.1360069747166524</v>
      </c>
      <c r="C21" s="745">
        <v>2.4</v>
      </c>
      <c r="D21" s="745">
        <v>2.0371479928100662</v>
      </c>
      <c r="E21" s="745">
        <v>1.6991818753933292</v>
      </c>
      <c r="F21" s="892">
        <v>2.0289855072463765</v>
      </c>
      <c r="G21" s="892">
        <v>1.607717041800643</v>
      </c>
      <c r="H21" s="745">
        <v>3.1205673758865249</v>
      </c>
      <c r="I21" s="892">
        <v>2.8571428571428572</v>
      </c>
      <c r="J21" s="892">
        <v>3.2941176470588238</v>
      </c>
      <c r="K21" s="494" t="s">
        <v>1107</v>
      </c>
    </row>
    <row r="22" spans="1:11" ht="26.25" customHeight="1" x14ac:dyDescent="0.2">
      <c r="A22" s="496" t="s">
        <v>635</v>
      </c>
      <c r="B22" s="744">
        <v>17.262423714036618</v>
      </c>
      <c r="C22" s="744">
        <v>4.32</v>
      </c>
      <c r="D22" s="744">
        <v>22.109047333732772</v>
      </c>
      <c r="E22" s="744">
        <v>20.012586532410321</v>
      </c>
      <c r="F22" s="893">
        <v>5.5072463768115938</v>
      </c>
      <c r="G22" s="893">
        <v>24.035369774919616</v>
      </c>
      <c r="H22" s="744">
        <v>11.063829787234042</v>
      </c>
      <c r="I22" s="893">
        <v>2.8571428571428572</v>
      </c>
      <c r="J22" s="893">
        <v>16.470588235294116</v>
      </c>
      <c r="K22" s="498" t="s">
        <v>1108</v>
      </c>
    </row>
    <row r="23" spans="1:11" ht="26.25" customHeight="1" x14ac:dyDescent="0.2">
      <c r="A23" s="499" t="s">
        <v>47</v>
      </c>
      <c r="B23" s="500">
        <v>100</v>
      </c>
      <c r="C23" s="500">
        <v>100</v>
      </c>
      <c r="D23" s="500">
        <v>100</v>
      </c>
      <c r="E23" s="500">
        <v>100</v>
      </c>
      <c r="F23" s="500">
        <f>SUM(F7:F22)</f>
        <v>100</v>
      </c>
      <c r="G23" s="500">
        <v>100</v>
      </c>
      <c r="H23" s="500">
        <f>SUM(H7:H22)</f>
        <v>99.999999999999986</v>
      </c>
      <c r="I23" s="500">
        <f>SUM(I7:I22)</f>
        <v>100.00000000000001</v>
      </c>
      <c r="J23" s="500">
        <f>SUM(J7:J22)</f>
        <v>100.00000000000001</v>
      </c>
      <c r="K23" s="1153" t="s">
        <v>48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6"/>
  <sheetViews>
    <sheetView view="pageBreakPreview" zoomScaleNormal="100" zoomScaleSheetLayoutView="100" workbookViewId="0">
      <selection activeCell="H8" sqref="H8"/>
    </sheetView>
  </sheetViews>
  <sheetFormatPr defaultRowHeight="15" x14ac:dyDescent="0.2"/>
  <cols>
    <col min="1" max="1" width="26.5703125" style="46" customWidth="1"/>
    <col min="2" max="10" width="8.140625" style="46" customWidth="1"/>
    <col min="11" max="11" width="26.5703125" style="46" customWidth="1"/>
    <col min="12" max="12" width="19.570312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2" ht="23.25" x14ac:dyDescent="0.2">
      <c r="A1" s="1242" t="s">
        <v>421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2" ht="15.75" x14ac:dyDescent="0.2">
      <c r="A2" s="1244" t="s">
        <v>998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</row>
    <row r="3" spans="1:12" ht="23.25" customHeight="1" x14ac:dyDescent="0.2">
      <c r="A3" s="1244" t="s">
        <v>1248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2" s="1000" customFormat="1" ht="27.75" customHeight="1" x14ac:dyDescent="0.25">
      <c r="A4" s="997" t="s">
        <v>146</v>
      </c>
      <c r="B4" s="998"/>
      <c r="C4" s="998"/>
      <c r="D4" s="998"/>
      <c r="E4" s="998"/>
      <c r="F4" s="998"/>
      <c r="G4" s="998"/>
      <c r="H4" s="998"/>
      <c r="I4" s="998"/>
      <c r="J4" s="998"/>
      <c r="K4" s="999" t="s">
        <v>61</v>
      </c>
    </row>
    <row r="5" spans="1:12" ht="25.5" customHeight="1" thickBot="1" x14ac:dyDescent="0.25">
      <c r="A5" s="1283" t="s">
        <v>1210</v>
      </c>
      <c r="B5" s="1285" t="s">
        <v>941</v>
      </c>
      <c r="C5" s="1285"/>
      <c r="D5" s="1285"/>
      <c r="E5" s="1286" t="s">
        <v>940</v>
      </c>
      <c r="F5" s="1286"/>
      <c r="G5" s="1286"/>
      <c r="H5" s="1286" t="s">
        <v>939</v>
      </c>
      <c r="I5" s="1286"/>
      <c r="J5" s="1286"/>
      <c r="K5" s="1287" t="s">
        <v>945</v>
      </c>
    </row>
    <row r="6" spans="1:12" ht="33.75" customHeight="1" x14ac:dyDescent="0.2">
      <c r="A6" s="1284"/>
      <c r="B6" s="504" t="s">
        <v>404</v>
      </c>
      <c r="C6" s="505" t="s">
        <v>777</v>
      </c>
      <c r="D6" s="505" t="s">
        <v>776</v>
      </c>
      <c r="E6" s="504" t="s">
        <v>404</v>
      </c>
      <c r="F6" s="505" t="s">
        <v>777</v>
      </c>
      <c r="G6" s="505" t="s">
        <v>776</v>
      </c>
      <c r="H6" s="504" t="s">
        <v>404</v>
      </c>
      <c r="I6" s="505" t="s">
        <v>777</v>
      </c>
      <c r="J6" s="505" t="s">
        <v>776</v>
      </c>
      <c r="K6" s="1288"/>
    </row>
    <row r="7" spans="1:12" s="2" customFormat="1" ht="24.95" customHeight="1" thickBot="1" x14ac:dyDescent="0.25">
      <c r="A7" s="1026">
        <v>2009</v>
      </c>
      <c r="B7" s="1027">
        <v>7.1</v>
      </c>
      <c r="C7" s="1027">
        <v>6.5</v>
      </c>
      <c r="D7" s="1027">
        <v>7.7</v>
      </c>
      <c r="E7" s="1027">
        <v>7</v>
      </c>
      <c r="F7" s="1028">
        <v>7.3</v>
      </c>
      <c r="G7" s="1028">
        <v>6.7</v>
      </c>
      <c r="H7" s="1027">
        <v>7.2</v>
      </c>
      <c r="I7" s="1028">
        <v>5.3</v>
      </c>
      <c r="J7" s="1028">
        <v>9.1</v>
      </c>
      <c r="K7" s="1029">
        <v>2009</v>
      </c>
    </row>
    <row r="8" spans="1:12" s="2" customFormat="1" ht="24.95" customHeight="1" thickTop="1" thickBot="1" x14ac:dyDescent="0.25">
      <c r="A8" s="151">
        <v>2010</v>
      </c>
      <c r="B8" s="174">
        <v>6.8</v>
      </c>
      <c r="C8" s="174">
        <v>6.7</v>
      </c>
      <c r="D8" s="174">
        <v>6.9</v>
      </c>
      <c r="E8" s="174">
        <v>6.8</v>
      </c>
      <c r="F8" s="175">
        <v>6.5</v>
      </c>
      <c r="G8" s="175">
        <v>7.1</v>
      </c>
      <c r="H8" s="174">
        <v>6.7</v>
      </c>
      <c r="I8" s="175">
        <v>6.9</v>
      </c>
      <c r="J8" s="175">
        <v>6.5</v>
      </c>
      <c r="K8" s="169">
        <v>2010</v>
      </c>
    </row>
    <row r="9" spans="1:12" s="2" customFormat="1" ht="24.95" customHeight="1" thickTop="1" thickBot="1" x14ac:dyDescent="0.25">
      <c r="A9" s="525">
        <v>2011</v>
      </c>
      <c r="B9" s="526">
        <v>7.6</v>
      </c>
      <c r="C9" s="526">
        <v>6.2</v>
      </c>
      <c r="D9" s="526">
        <v>8.9</v>
      </c>
      <c r="E9" s="526">
        <v>8.1999999999999993</v>
      </c>
      <c r="F9" s="527">
        <v>6.6</v>
      </c>
      <c r="G9" s="527">
        <v>9.8000000000000007</v>
      </c>
      <c r="H9" s="526">
        <v>6.5</v>
      </c>
      <c r="I9" s="527">
        <v>5.6</v>
      </c>
      <c r="J9" s="527">
        <v>7.3</v>
      </c>
      <c r="K9" s="528">
        <v>2011</v>
      </c>
    </row>
    <row r="10" spans="1:12" s="2" customFormat="1" ht="24.95" customHeight="1" thickTop="1" thickBot="1" x14ac:dyDescent="0.25">
      <c r="A10" s="151">
        <v>2012</v>
      </c>
      <c r="B10" s="174">
        <v>6.9</v>
      </c>
      <c r="C10" s="174">
        <v>5.2</v>
      </c>
      <c r="D10" s="174">
        <v>8.5</v>
      </c>
      <c r="E10" s="174">
        <v>6.8</v>
      </c>
      <c r="F10" s="175">
        <v>4.8</v>
      </c>
      <c r="G10" s="175">
        <v>8.8000000000000007</v>
      </c>
      <c r="H10" s="174">
        <v>7</v>
      </c>
      <c r="I10" s="175">
        <v>6</v>
      </c>
      <c r="J10" s="175">
        <v>7.9</v>
      </c>
      <c r="K10" s="169">
        <v>2012</v>
      </c>
    </row>
    <row r="11" spans="1:12" s="2" customFormat="1" ht="24.95" customHeight="1" thickTop="1" thickBot="1" x14ac:dyDescent="0.25">
      <c r="A11" s="525">
        <v>2013</v>
      </c>
      <c r="B11" s="526">
        <v>6.7</v>
      </c>
      <c r="C11" s="526">
        <v>5.2</v>
      </c>
      <c r="D11" s="526">
        <v>8.1</v>
      </c>
      <c r="E11" s="526">
        <v>5.9</v>
      </c>
      <c r="F11" s="527">
        <v>4.4000000000000004</v>
      </c>
      <c r="G11" s="527">
        <v>7.5</v>
      </c>
      <c r="H11" s="526">
        <v>7.4</v>
      </c>
      <c r="I11" s="527">
        <v>5.5</v>
      </c>
      <c r="J11" s="527">
        <v>9.1999999999999993</v>
      </c>
      <c r="K11" s="528">
        <v>2013</v>
      </c>
    </row>
    <row r="12" spans="1:12" s="2" customFormat="1" ht="24.95" customHeight="1" thickTop="1" thickBot="1" x14ac:dyDescent="0.25">
      <c r="A12" s="151">
        <v>2014</v>
      </c>
      <c r="B12" s="174">
        <v>6.6</v>
      </c>
      <c r="C12" s="174">
        <v>6.7</v>
      </c>
      <c r="D12" s="174">
        <v>6.6</v>
      </c>
      <c r="E12" s="174">
        <v>6.3</v>
      </c>
      <c r="F12" s="175">
        <v>6</v>
      </c>
      <c r="G12" s="175">
        <v>6.5</v>
      </c>
      <c r="H12" s="174">
        <v>7.3</v>
      </c>
      <c r="I12" s="175">
        <v>8</v>
      </c>
      <c r="J12" s="175">
        <v>6.6</v>
      </c>
      <c r="K12" s="169">
        <v>2014</v>
      </c>
    </row>
    <row r="13" spans="1:12" s="2" customFormat="1" ht="24.95" customHeight="1" thickTop="1" thickBot="1" x14ac:dyDescent="0.25">
      <c r="A13" s="525">
        <v>2015</v>
      </c>
      <c r="B13" s="526">
        <v>7.3998948238299151</v>
      </c>
      <c r="C13" s="526">
        <v>7.3009529664924688</v>
      </c>
      <c r="D13" s="526">
        <v>7.4944893460690665</v>
      </c>
      <c r="E13" s="526">
        <v>6.9648492763086303</v>
      </c>
      <c r="F13" s="527">
        <v>6.6785396260017809</v>
      </c>
      <c r="G13" s="527">
        <v>7.2386629763678947</v>
      </c>
      <c r="H13" s="526">
        <v>8.3697234352256196</v>
      </c>
      <c r="I13" s="527">
        <v>8.6891757696127101</v>
      </c>
      <c r="J13" s="527">
        <v>8.064516129032258</v>
      </c>
      <c r="K13" s="528">
        <v>2015</v>
      </c>
    </row>
    <row r="14" spans="1:12" s="2" customFormat="1" ht="24.95" customHeight="1" thickTop="1" thickBot="1" x14ac:dyDescent="0.25">
      <c r="A14" s="151">
        <v>2016</v>
      </c>
      <c r="B14" s="174">
        <v>6</v>
      </c>
      <c r="C14" s="174">
        <v>6</v>
      </c>
      <c r="D14" s="174">
        <v>6</v>
      </c>
      <c r="E14" s="174">
        <v>5.7</v>
      </c>
      <c r="F14" s="175">
        <v>5.8</v>
      </c>
      <c r="G14" s="175">
        <v>5.6</v>
      </c>
      <c r="H14" s="174">
        <v>6.7</v>
      </c>
      <c r="I14" s="175">
        <v>6.4</v>
      </c>
      <c r="J14" s="175">
        <v>7</v>
      </c>
      <c r="K14" s="169">
        <v>2016</v>
      </c>
    </row>
    <row r="15" spans="1:12" s="2" customFormat="1" ht="24.95" customHeight="1" thickTop="1" thickBot="1" x14ac:dyDescent="0.25">
      <c r="A15" s="525">
        <v>2017</v>
      </c>
      <c r="B15" s="526">
        <v>5.4</v>
      </c>
      <c r="C15" s="526">
        <v>5</v>
      </c>
      <c r="D15" s="526">
        <v>5.8</v>
      </c>
      <c r="E15" s="526">
        <v>5.4</v>
      </c>
      <c r="F15" s="527">
        <v>5.4</v>
      </c>
      <c r="G15" s="527">
        <v>5.3</v>
      </c>
      <c r="H15" s="526">
        <v>5.5</v>
      </c>
      <c r="I15" s="527">
        <v>3.9</v>
      </c>
      <c r="J15" s="527">
        <v>7.1</v>
      </c>
      <c r="K15" s="528">
        <v>2017</v>
      </c>
    </row>
    <row r="16" spans="1:12" s="2" customFormat="1" ht="24.95" customHeight="1" thickTop="1" x14ac:dyDescent="0.2">
      <c r="A16" s="152">
        <v>2018</v>
      </c>
      <c r="B16" s="396">
        <v>6.1277565998076167</v>
      </c>
      <c r="C16" s="396">
        <v>6.4093331412933887</v>
      </c>
      <c r="D16" s="396">
        <v>5.8520764295283083</v>
      </c>
      <c r="E16" s="396">
        <v>5.7732162242179017</v>
      </c>
      <c r="F16" s="396">
        <v>5.8811802232854866</v>
      </c>
      <c r="G16" s="396">
        <v>5.6673832323627122</v>
      </c>
      <c r="H16" s="396">
        <v>7.0485710624118925</v>
      </c>
      <c r="I16" s="396">
        <v>7.7841203943954334</v>
      </c>
      <c r="J16" s="396">
        <v>6.3307166371233219</v>
      </c>
      <c r="K16" s="170">
        <v>2018</v>
      </c>
      <c r="L16" s="1180" t="s">
        <v>1411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IS23"/>
  <sheetViews>
    <sheetView view="pageBreakPreview" topLeftCell="A10" zoomScaleNormal="100" zoomScaleSheetLayoutView="100" workbookViewId="0">
      <selection activeCell="J14" sqref="J14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12" width="9.140625" style="29" customWidth="1"/>
    <col min="13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 x14ac:dyDescent="0.25">
      <c r="A1" s="1643" t="s">
        <v>1245</v>
      </c>
      <c r="B1" s="1643"/>
      <c r="C1" s="1643"/>
      <c r="D1" s="1643"/>
      <c r="E1" s="1643"/>
      <c r="F1" s="1643"/>
      <c r="G1" s="1643"/>
      <c r="H1" s="1643"/>
      <c r="I1" s="1643"/>
      <c r="J1" s="1643"/>
      <c r="K1" s="1643"/>
      <c r="L1" s="1570"/>
      <c r="M1" s="1570"/>
      <c r="N1" s="1570"/>
      <c r="O1" s="1570"/>
      <c r="P1" s="1570"/>
      <c r="Q1" s="1570"/>
      <c r="R1" s="1570"/>
      <c r="S1" s="1570"/>
      <c r="T1" s="1570"/>
      <c r="U1" s="1570"/>
      <c r="V1" s="1570"/>
      <c r="W1" s="1570"/>
      <c r="X1" s="1570"/>
      <c r="Y1" s="1570"/>
      <c r="Z1" s="1570"/>
      <c r="AA1" s="1570"/>
      <c r="AB1" s="1570"/>
      <c r="AC1" s="1570"/>
      <c r="AD1" s="1570"/>
      <c r="AE1" s="1570"/>
      <c r="AF1" s="1570"/>
      <c r="AG1" s="1570"/>
      <c r="AH1" s="1570"/>
      <c r="AI1" s="1570"/>
      <c r="AJ1" s="1570"/>
      <c r="AK1" s="1570"/>
      <c r="AL1" s="1570"/>
      <c r="AM1" s="1570"/>
      <c r="AN1" s="1570"/>
      <c r="AO1" s="1570"/>
      <c r="AP1" s="1570"/>
      <c r="AQ1" s="1570"/>
      <c r="AR1" s="1570"/>
      <c r="AS1" s="1570"/>
      <c r="AT1" s="1570"/>
      <c r="AU1" s="1570"/>
      <c r="AV1" s="1570"/>
      <c r="AW1" s="1570"/>
      <c r="AX1" s="1570"/>
      <c r="AY1" s="1570"/>
      <c r="AZ1" s="1570"/>
      <c r="BA1" s="1570"/>
      <c r="BB1" s="1570"/>
      <c r="BC1" s="1570"/>
      <c r="BD1" s="1570"/>
      <c r="BE1" s="1570"/>
      <c r="BF1" s="1570"/>
      <c r="BG1" s="1570"/>
      <c r="BH1" s="1570"/>
      <c r="BI1" s="1570"/>
      <c r="BJ1" s="1570"/>
      <c r="BK1" s="1570"/>
      <c r="BL1" s="1570"/>
      <c r="BM1" s="1570"/>
      <c r="BN1" s="1570"/>
      <c r="BO1" s="1570"/>
      <c r="BP1" s="1570"/>
      <c r="BQ1" s="1570"/>
      <c r="BR1" s="1570"/>
      <c r="BS1" s="1570"/>
      <c r="BT1" s="1570"/>
      <c r="BU1" s="1570"/>
      <c r="BV1" s="1570"/>
      <c r="BW1" s="1570"/>
      <c r="BX1" s="1570"/>
      <c r="BY1" s="1570"/>
      <c r="BZ1" s="1570"/>
      <c r="CA1" s="1570"/>
      <c r="CB1" s="1570"/>
      <c r="CC1" s="1570"/>
      <c r="CD1" s="1570"/>
      <c r="CE1" s="1570"/>
      <c r="CF1" s="1570"/>
      <c r="CG1" s="1570"/>
      <c r="CH1" s="1570"/>
      <c r="CI1" s="1570"/>
      <c r="CJ1" s="1570"/>
      <c r="CK1" s="1570"/>
      <c r="CL1" s="1570"/>
      <c r="CM1" s="1570"/>
      <c r="CN1" s="1570"/>
      <c r="CO1" s="1570"/>
      <c r="CP1" s="1570"/>
      <c r="CQ1" s="1570"/>
      <c r="CR1" s="1570"/>
      <c r="CS1" s="1570"/>
      <c r="CT1" s="1570"/>
      <c r="CU1" s="1570"/>
      <c r="CV1" s="1570"/>
      <c r="CW1" s="1570"/>
      <c r="CX1" s="1570"/>
      <c r="CY1" s="1570"/>
      <c r="CZ1" s="1570"/>
      <c r="DA1" s="1570"/>
      <c r="DB1" s="1570"/>
      <c r="DC1" s="1570"/>
      <c r="DD1" s="1570"/>
      <c r="DE1" s="1570"/>
      <c r="DF1" s="1570"/>
      <c r="DG1" s="1570"/>
      <c r="DH1" s="1570"/>
      <c r="DI1" s="1570"/>
      <c r="DJ1" s="1570"/>
      <c r="DK1" s="1570"/>
      <c r="DL1" s="1570"/>
      <c r="DM1" s="1570"/>
      <c r="DN1" s="1570"/>
      <c r="DO1" s="1570"/>
      <c r="DP1" s="1570"/>
      <c r="DQ1" s="1570"/>
      <c r="DR1" s="1570"/>
      <c r="DS1" s="1570"/>
      <c r="DT1" s="1570"/>
      <c r="DU1" s="1570"/>
      <c r="DV1" s="1570"/>
      <c r="DW1" s="1570"/>
      <c r="DX1" s="1570"/>
      <c r="DY1" s="1570"/>
      <c r="DZ1" s="1570"/>
      <c r="EA1" s="1570"/>
      <c r="EB1" s="1570"/>
      <c r="EC1" s="1570"/>
      <c r="ED1" s="1570"/>
      <c r="EE1" s="1570"/>
      <c r="EF1" s="1570"/>
      <c r="EG1" s="1570"/>
      <c r="EH1" s="1570"/>
      <c r="EI1" s="1570"/>
      <c r="EJ1" s="1570"/>
      <c r="EK1" s="1570"/>
      <c r="EL1" s="1570"/>
      <c r="EM1" s="1570"/>
      <c r="EN1" s="1570"/>
      <c r="EO1" s="1570"/>
      <c r="EP1" s="1570"/>
      <c r="EQ1" s="1570"/>
      <c r="ER1" s="1570"/>
      <c r="ES1" s="1570"/>
      <c r="ET1" s="1570"/>
      <c r="EU1" s="1570"/>
      <c r="EV1" s="1570"/>
      <c r="EW1" s="1570"/>
      <c r="EX1" s="1570"/>
      <c r="EY1" s="1570"/>
      <c r="EZ1" s="1570"/>
      <c r="FA1" s="1570"/>
      <c r="FB1" s="1570"/>
      <c r="FC1" s="1570"/>
      <c r="FD1" s="1570"/>
      <c r="FE1" s="1570"/>
      <c r="FF1" s="1570"/>
      <c r="FG1" s="1570"/>
      <c r="FH1" s="1570"/>
      <c r="FI1" s="1570"/>
      <c r="FJ1" s="1570"/>
      <c r="FK1" s="1570"/>
      <c r="FL1" s="1570"/>
      <c r="FM1" s="1570"/>
      <c r="FN1" s="1570"/>
      <c r="FO1" s="1570"/>
      <c r="FP1" s="1570"/>
      <c r="FQ1" s="1570"/>
      <c r="FR1" s="1570"/>
      <c r="FS1" s="1570"/>
      <c r="FT1" s="1570"/>
      <c r="FU1" s="1570"/>
      <c r="FV1" s="1570"/>
      <c r="FW1" s="1570"/>
      <c r="FX1" s="1570"/>
      <c r="FY1" s="1570"/>
      <c r="FZ1" s="1570"/>
      <c r="GA1" s="1570"/>
      <c r="GB1" s="1570"/>
      <c r="GC1" s="1570"/>
      <c r="GD1" s="1570"/>
      <c r="GE1" s="1570"/>
      <c r="GF1" s="1570"/>
      <c r="GG1" s="1570"/>
      <c r="GH1" s="1570"/>
      <c r="GI1" s="1570"/>
      <c r="GJ1" s="1570"/>
      <c r="GK1" s="1570"/>
      <c r="GL1" s="1570"/>
      <c r="GM1" s="1570"/>
      <c r="GN1" s="1570"/>
      <c r="GO1" s="1570"/>
      <c r="GP1" s="1570"/>
      <c r="GQ1" s="1570"/>
      <c r="GR1" s="1570"/>
      <c r="GS1" s="1570"/>
      <c r="GT1" s="1570"/>
      <c r="GU1" s="1570"/>
      <c r="GV1" s="1570"/>
      <c r="GW1" s="1570"/>
      <c r="GX1" s="1570"/>
      <c r="GY1" s="1570"/>
      <c r="GZ1" s="1570"/>
      <c r="HA1" s="1570"/>
      <c r="HB1" s="1570"/>
      <c r="HC1" s="1570"/>
      <c r="HD1" s="1570"/>
      <c r="HE1" s="1570"/>
      <c r="HF1" s="1570"/>
      <c r="HG1" s="1570"/>
      <c r="HH1" s="1570"/>
      <c r="HI1" s="1570"/>
      <c r="HJ1" s="1570"/>
      <c r="HK1" s="1570"/>
      <c r="HL1" s="1570"/>
      <c r="HM1" s="1570"/>
      <c r="HN1" s="1570"/>
      <c r="HO1" s="1570"/>
      <c r="HP1" s="1570"/>
      <c r="HQ1" s="1570"/>
      <c r="HR1" s="1570"/>
      <c r="HS1" s="1570"/>
      <c r="HT1" s="1570"/>
      <c r="HU1" s="1570"/>
      <c r="HV1" s="1570"/>
      <c r="HW1" s="1570"/>
      <c r="HX1" s="1570"/>
      <c r="HY1" s="1570"/>
      <c r="HZ1" s="1570"/>
      <c r="IA1" s="1570"/>
      <c r="IB1" s="1570"/>
      <c r="IC1" s="1570"/>
      <c r="ID1" s="1570"/>
      <c r="IE1" s="1570"/>
      <c r="IF1" s="1570"/>
      <c r="IG1" s="1570"/>
      <c r="IH1" s="1570"/>
      <c r="II1" s="1570"/>
      <c r="IJ1" s="1570"/>
      <c r="IK1" s="1570"/>
      <c r="IL1" s="1570"/>
      <c r="IM1" s="1570"/>
      <c r="IN1" s="1570"/>
      <c r="IO1" s="1570"/>
      <c r="IP1" s="1570"/>
      <c r="IQ1" s="1570"/>
      <c r="IR1" s="1570"/>
      <c r="IS1" s="1570"/>
    </row>
    <row r="2" spans="1:253" ht="15.75" x14ac:dyDescent="0.25">
      <c r="A2" s="1644" t="s">
        <v>1246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569"/>
      <c r="M2" s="1569"/>
      <c r="N2" s="1569"/>
      <c r="O2" s="1569"/>
      <c r="P2" s="1569"/>
      <c r="Q2" s="1569"/>
      <c r="R2" s="1569"/>
      <c r="S2" s="1569"/>
      <c r="T2" s="1569"/>
      <c r="U2" s="1569"/>
      <c r="V2" s="1569"/>
      <c r="W2" s="1569"/>
      <c r="X2" s="1569"/>
      <c r="Y2" s="1569"/>
      <c r="Z2" s="1569"/>
      <c r="AA2" s="1569"/>
      <c r="AB2" s="1569"/>
      <c r="AC2" s="1569"/>
      <c r="AD2" s="1569"/>
      <c r="AE2" s="1569"/>
      <c r="AF2" s="1569"/>
      <c r="AG2" s="1569"/>
      <c r="AH2" s="1569"/>
      <c r="AI2" s="1569"/>
      <c r="AJ2" s="1569"/>
      <c r="AK2" s="1569"/>
      <c r="AL2" s="1569"/>
      <c r="AM2" s="1569"/>
      <c r="AN2" s="1569"/>
      <c r="AO2" s="1569"/>
      <c r="AP2" s="1569"/>
      <c r="AQ2" s="1569"/>
      <c r="AR2" s="1569"/>
      <c r="AS2" s="1569"/>
      <c r="AT2" s="1569"/>
      <c r="AU2" s="1569"/>
      <c r="AV2" s="1569"/>
      <c r="AW2" s="1569"/>
      <c r="AX2" s="1569"/>
      <c r="AY2" s="1569"/>
      <c r="AZ2" s="1569"/>
      <c r="BA2" s="1569"/>
      <c r="BB2" s="1569"/>
      <c r="BC2" s="1569"/>
      <c r="BD2" s="1569"/>
      <c r="BE2" s="1569"/>
      <c r="BF2" s="1569"/>
      <c r="BG2" s="1569"/>
      <c r="BH2" s="1569"/>
      <c r="BI2" s="1569"/>
      <c r="BJ2" s="1569"/>
      <c r="BK2" s="1569"/>
      <c r="BL2" s="1569"/>
      <c r="BM2" s="1569"/>
      <c r="BN2" s="1569"/>
      <c r="BO2" s="1569"/>
      <c r="BP2" s="1569"/>
      <c r="BQ2" s="1569"/>
      <c r="BR2" s="1569"/>
      <c r="BS2" s="1569"/>
      <c r="BT2" s="1569"/>
      <c r="BU2" s="1569"/>
      <c r="BV2" s="1569"/>
      <c r="BW2" s="1569"/>
      <c r="BX2" s="1569"/>
      <c r="BY2" s="1569"/>
      <c r="BZ2" s="1569"/>
      <c r="CA2" s="1569"/>
      <c r="CB2" s="1569"/>
      <c r="CC2" s="1569"/>
      <c r="CD2" s="1569"/>
      <c r="CE2" s="1569"/>
      <c r="CF2" s="1569"/>
      <c r="CG2" s="1569"/>
      <c r="CH2" s="1569"/>
      <c r="CI2" s="1569"/>
      <c r="CJ2" s="1569"/>
      <c r="CK2" s="1569"/>
      <c r="CL2" s="1569"/>
      <c r="CM2" s="1569"/>
      <c r="CN2" s="1569"/>
      <c r="CO2" s="1569"/>
      <c r="CP2" s="1569"/>
      <c r="CQ2" s="1569"/>
      <c r="CR2" s="1569"/>
      <c r="CS2" s="1569"/>
      <c r="CT2" s="1569"/>
      <c r="CU2" s="1569"/>
      <c r="CV2" s="1569"/>
      <c r="CW2" s="1569"/>
      <c r="CX2" s="1569"/>
      <c r="CY2" s="1569"/>
      <c r="CZ2" s="1569"/>
      <c r="DA2" s="1569"/>
      <c r="DB2" s="1569"/>
      <c r="DC2" s="1569"/>
      <c r="DD2" s="1569"/>
      <c r="DE2" s="1569"/>
      <c r="DF2" s="1569"/>
      <c r="DG2" s="1569"/>
      <c r="DH2" s="1569"/>
      <c r="DI2" s="1569"/>
      <c r="DJ2" s="1569"/>
      <c r="DK2" s="1569"/>
      <c r="DL2" s="1569"/>
      <c r="DM2" s="1569"/>
      <c r="DN2" s="1569"/>
      <c r="DO2" s="1569"/>
      <c r="DP2" s="1569"/>
      <c r="DQ2" s="1569"/>
      <c r="DR2" s="1569"/>
      <c r="DS2" s="1569"/>
      <c r="DT2" s="1569"/>
      <c r="DU2" s="1569"/>
      <c r="DV2" s="1569"/>
      <c r="DW2" s="1569"/>
      <c r="DX2" s="1569"/>
      <c r="DY2" s="1569"/>
      <c r="DZ2" s="1569"/>
      <c r="EA2" s="1569"/>
      <c r="EB2" s="1569"/>
      <c r="EC2" s="1569"/>
      <c r="ED2" s="1569"/>
      <c r="EE2" s="1569"/>
      <c r="EF2" s="1569"/>
      <c r="EG2" s="1569"/>
      <c r="EH2" s="1569"/>
      <c r="EI2" s="1569"/>
      <c r="EJ2" s="1569"/>
      <c r="EK2" s="1569"/>
      <c r="EL2" s="1569"/>
      <c r="EM2" s="1569"/>
      <c r="EN2" s="1569"/>
      <c r="EO2" s="1569"/>
      <c r="EP2" s="1569"/>
      <c r="EQ2" s="1569"/>
      <c r="ER2" s="1569"/>
      <c r="ES2" s="1569"/>
      <c r="ET2" s="1569"/>
      <c r="EU2" s="1569"/>
      <c r="EV2" s="1569"/>
      <c r="EW2" s="1569"/>
      <c r="EX2" s="1569"/>
      <c r="EY2" s="1569"/>
      <c r="EZ2" s="1569"/>
      <c r="FA2" s="1569"/>
      <c r="FB2" s="1569"/>
      <c r="FC2" s="1569"/>
      <c r="FD2" s="1569"/>
      <c r="FE2" s="1569"/>
      <c r="FF2" s="1569"/>
      <c r="FG2" s="1569"/>
      <c r="FH2" s="1569"/>
      <c r="FI2" s="1569"/>
      <c r="FJ2" s="1569"/>
      <c r="FK2" s="1569"/>
      <c r="FL2" s="1569"/>
      <c r="FM2" s="1569"/>
      <c r="FN2" s="1569"/>
      <c r="FO2" s="1569"/>
      <c r="FP2" s="1569"/>
      <c r="FQ2" s="1569"/>
      <c r="FR2" s="1569"/>
      <c r="FS2" s="1569"/>
      <c r="FT2" s="1569"/>
      <c r="FU2" s="1569"/>
      <c r="FV2" s="1569"/>
      <c r="FW2" s="1569"/>
      <c r="FX2" s="1569"/>
      <c r="FY2" s="1569"/>
      <c r="FZ2" s="1569"/>
      <c r="GA2" s="1569"/>
      <c r="GB2" s="1569"/>
      <c r="GC2" s="1569"/>
      <c r="GD2" s="1569"/>
      <c r="GE2" s="1569"/>
      <c r="GF2" s="1569"/>
      <c r="GG2" s="1569"/>
      <c r="GH2" s="1569"/>
      <c r="GI2" s="1569"/>
      <c r="GJ2" s="1569"/>
      <c r="GK2" s="1569"/>
      <c r="GL2" s="1569"/>
      <c r="GM2" s="1569"/>
      <c r="GN2" s="1569"/>
      <c r="GO2" s="1569"/>
      <c r="GP2" s="1569"/>
      <c r="GQ2" s="1569"/>
      <c r="GR2" s="1569"/>
      <c r="GS2" s="1569"/>
      <c r="GT2" s="1569"/>
      <c r="GU2" s="1569"/>
      <c r="GV2" s="1569"/>
      <c r="GW2" s="1569"/>
      <c r="GX2" s="1569"/>
      <c r="GY2" s="1569"/>
      <c r="GZ2" s="1569"/>
      <c r="HA2" s="1569"/>
      <c r="HB2" s="1569"/>
      <c r="HC2" s="1569"/>
      <c r="HD2" s="1569"/>
      <c r="HE2" s="1569"/>
      <c r="HF2" s="1569"/>
      <c r="HG2" s="1569"/>
      <c r="HH2" s="1569"/>
      <c r="HI2" s="1569"/>
      <c r="HJ2" s="1569"/>
      <c r="HK2" s="1569"/>
      <c r="HL2" s="1569"/>
      <c r="HM2" s="1569"/>
      <c r="HN2" s="1569"/>
      <c r="HO2" s="1569"/>
      <c r="HP2" s="1569"/>
      <c r="HQ2" s="1569"/>
      <c r="HR2" s="1569"/>
      <c r="HS2" s="1569"/>
      <c r="HT2" s="1569"/>
      <c r="HU2" s="1569"/>
      <c r="HV2" s="1569"/>
      <c r="HW2" s="1569"/>
      <c r="HX2" s="1569"/>
      <c r="HY2" s="1569"/>
      <c r="HZ2" s="1569"/>
      <c r="IA2" s="1569"/>
      <c r="IB2" s="1569"/>
      <c r="IC2" s="1569"/>
      <c r="ID2" s="1569"/>
      <c r="IE2" s="1569"/>
      <c r="IF2" s="1569"/>
      <c r="IG2" s="1569"/>
      <c r="IH2" s="1569"/>
      <c r="II2" s="1569"/>
      <c r="IJ2" s="1569"/>
      <c r="IK2" s="1569"/>
      <c r="IL2" s="1569"/>
      <c r="IM2" s="1569"/>
      <c r="IN2" s="1569"/>
      <c r="IO2" s="1569"/>
      <c r="IP2" s="1569"/>
      <c r="IQ2" s="1569"/>
      <c r="IR2" s="1569"/>
      <c r="IS2" s="1569"/>
    </row>
    <row r="3" spans="1:253" ht="15.75" x14ac:dyDescent="0.25">
      <c r="A3" s="1291">
        <v>2016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569"/>
      <c r="M3" s="1569"/>
      <c r="N3" s="1569"/>
      <c r="O3" s="1569"/>
      <c r="P3" s="1569"/>
      <c r="Q3" s="1569"/>
      <c r="R3" s="1569"/>
      <c r="S3" s="1569"/>
      <c r="T3" s="1569"/>
      <c r="U3" s="1569"/>
      <c r="V3" s="1569"/>
      <c r="W3" s="1569"/>
      <c r="X3" s="1569"/>
      <c r="Y3" s="1569"/>
      <c r="Z3" s="1569"/>
      <c r="AA3" s="1569"/>
      <c r="AB3" s="1569"/>
      <c r="AC3" s="1569"/>
      <c r="AD3" s="1569"/>
      <c r="AE3" s="1569"/>
      <c r="AF3" s="1569"/>
      <c r="AG3" s="1569"/>
      <c r="AH3" s="1569"/>
      <c r="AI3" s="1569"/>
      <c r="AJ3" s="1569"/>
      <c r="AK3" s="1569"/>
      <c r="AL3" s="1569"/>
      <c r="AM3" s="1569"/>
      <c r="AN3" s="1569"/>
      <c r="AO3" s="1569"/>
      <c r="AP3" s="1569"/>
      <c r="AQ3" s="1569"/>
      <c r="AR3" s="1569"/>
      <c r="AS3" s="1569"/>
      <c r="AT3" s="1569"/>
      <c r="AU3" s="1569"/>
      <c r="AV3" s="1569"/>
      <c r="AW3" s="1569"/>
      <c r="AX3" s="1569"/>
      <c r="AY3" s="1569"/>
      <c r="AZ3" s="1569"/>
      <c r="BA3" s="1569"/>
      <c r="BB3" s="1569"/>
      <c r="BC3" s="1569"/>
      <c r="BD3" s="1569"/>
      <c r="BE3" s="1569"/>
      <c r="BF3" s="1569"/>
      <c r="BG3" s="1569"/>
      <c r="BH3" s="1569"/>
      <c r="BI3" s="1569"/>
      <c r="BJ3" s="1569"/>
      <c r="BK3" s="1569"/>
      <c r="BL3" s="1569"/>
      <c r="BM3" s="1569"/>
      <c r="BN3" s="1569"/>
      <c r="BO3" s="1569"/>
      <c r="BP3" s="1569"/>
      <c r="BQ3" s="1569"/>
      <c r="BR3" s="1569"/>
      <c r="BS3" s="1569"/>
      <c r="BT3" s="1569"/>
      <c r="BU3" s="1569"/>
      <c r="BV3" s="1569"/>
      <c r="BW3" s="1569"/>
      <c r="BX3" s="1569"/>
      <c r="BY3" s="1569"/>
      <c r="BZ3" s="1569"/>
      <c r="CA3" s="1569"/>
      <c r="CB3" s="1569"/>
      <c r="CC3" s="1569"/>
      <c r="CD3" s="1569"/>
      <c r="CE3" s="1569"/>
      <c r="CF3" s="1569"/>
      <c r="CG3" s="1569"/>
      <c r="CH3" s="1569"/>
      <c r="CI3" s="1569"/>
      <c r="CJ3" s="1569"/>
      <c r="CK3" s="1569"/>
      <c r="CL3" s="1569"/>
      <c r="CM3" s="1569"/>
      <c r="CN3" s="1569"/>
      <c r="CO3" s="1569"/>
      <c r="CP3" s="1569"/>
      <c r="CQ3" s="1569"/>
      <c r="CR3" s="1569"/>
      <c r="CS3" s="1569"/>
      <c r="CT3" s="1569"/>
      <c r="CU3" s="1569"/>
      <c r="CV3" s="1569"/>
      <c r="CW3" s="1569"/>
      <c r="CX3" s="1569"/>
      <c r="CY3" s="1569"/>
      <c r="CZ3" s="1569"/>
      <c r="DA3" s="1569"/>
      <c r="DB3" s="1569"/>
      <c r="DC3" s="1569"/>
      <c r="DD3" s="1569"/>
      <c r="DE3" s="1569"/>
      <c r="DF3" s="1569"/>
      <c r="DG3" s="1569"/>
      <c r="DH3" s="1569"/>
      <c r="DI3" s="1569"/>
      <c r="DJ3" s="1569"/>
      <c r="DK3" s="1569"/>
      <c r="DL3" s="1569"/>
      <c r="DM3" s="1569"/>
      <c r="DN3" s="1569"/>
      <c r="DO3" s="1569"/>
      <c r="DP3" s="1569"/>
      <c r="DQ3" s="1569"/>
      <c r="DR3" s="1569"/>
      <c r="DS3" s="1569"/>
      <c r="DT3" s="1569"/>
      <c r="DU3" s="1569"/>
      <c r="DV3" s="1569"/>
      <c r="DW3" s="1569"/>
      <c r="DX3" s="1569"/>
      <c r="DY3" s="1569"/>
      <c r="DZ3" s="1569"/>
      <c r="EA3" s="1569"/>
      <c r="EB3" s="1569"/>
      <c r="EC3" s="1569"/>
      <c r="ED3" s="1569"/>
      <c r="EE3" s="1569"/>
      <c r="EF3" s="1569"/>
      <c r="EG3" s="1569"/>
      <c r="EH3" s="1569"/>
      <c r="EI3" s="1569"/>
      <c r="EJ3" s="1569"/>
      <c r="EK3" s="1569"/>
      <c r="EL3" s="1569"/>
      <c r="EM3" s="1569"/>
      <c r="EN3" s="1569"/>
      <c r="EO3" s="1569"/>
      <c r="EP3" s="1569"/>
      <c r="EQ3" s="1569"/>
      <c r="ER3" s="1569"/>
      <c r="ES3" s="1569"/>
      <c r="ET3" s="1569"/>
      <c r="EU3" s="1569"/>
      <c r="EV3" s="1569"/>
      <c r="EW3" s="1569"/>
      <c r="EX3" s="1569"/>
      <c r="EY3" s="1569"/>
      <c r="EZ3" s="1569"/>
      <c r="FA3" s="1569"/>
      <c r="FB3" s="1569"/>
      <c r="FC3" s="1569"/>
      <c r="FD3" s="1569"/>
      <c r="FE3" s="1569"/>
      <c r="FF3" s="1569"/>
      <c r="FG3" s="1569"/>
      <c r="FH3" s="1569"/>
      <c r="FI3" s="1569"/>
      <c r="FJ3" s="1569"/>
      <c r="FK3" s="1569"/>
      <c r="FL3" s="1569"/>
      <c r="FM3" s="1569"/>
      <c r="FN3" s="1569"/>
      <c r="FO3" s="1569"/>
      <c r="FP3" s="1569"/>
      <c r="FQ3" s="1569"/>
      <c r="FR3" s="1569"/>
      <c r="FS3" s="1569"/>
      <c r="FT3" s="1569"/>
      <c r="FU3" s="1569"/>
      <c r="FV3" s="1569"/>
      <c r="FW3" s="1569"/>
      <c r="FX3" s="1569"/>
      <c r="FY3" s="1569"/>
      <c r="FZ3" s="1569"/>
      <c r="GA3" s="1569"/>
      <c r="GB3" s="1569"/>
      <c r="GC3" s="1569"/>
      <c r="GD3" s="1569"/>
      <c r="GE3" s="1569"/>
      <c r="GF3" s="1569"/>
      <c r="GG3" s="1569"/>
      <c r="GH3" s="1569"/>
      <c r="GI3" s="1569"/>
      <c r="GJ3" s="1569"/>
      <c r="GK3" s="1569"/>
      <c r="GL3" s="1569"/>
      <c r="GM3" s="1569"/>
      <c r="GN3" s="1569"/>
      <c r="GO3" s="1569"/>
      <c r="GP3" s="1569"/>
      <c r="GQ3" s="1569"/>
      <c r="GR3" s="1569"/>
      <c r="GS3" s="1569"/>
      <c r="GT3" s="1569"/>
      <c r="GU3" s="1569"/>
      <c r="GV3" s="1569"/>
      <c r="GW3" s="1569"/>
      <c r="GX3" s="1569"/>
      <c r="GY3" s="1569"/>
      <c r="GZ3" s="1569"/>
      <c r="HA3" s="1569"/>
      <c r="HB3" s="1569"/>
      <c r="HC3" s="1569"/>
      <c r="HD3" s="1569"/>
      <c r="HE3" s="1569"/>
      <c r="HF3" s="1569"/>
      <c r="HG3" s="1569"/>
      <c r="HH3" s="1569"/>
      <c r="HI3" s="1569"/>
      <c r="HJ3" s="1569"/>
      <c r="HK3" s="1569"/>
      <c r="HL3" s="1569"/>
      <c r="HM3" s="1569"/>
      <c r="HN3" s="1569"/>
      <c r="HO3" s="1569"/>
      <c r="HP3" s="1569"/>
      <c r="HQ3" s="1569"/>
      <c r="HR3" s="1569"/>
      <c r="HS3" s="1569"/>
      <c r="HT3" s="1569"/>
      <c r="HU3" s="1569"/>
      <c r="HV3" s="1569"/>
      <c r="HW3" s="1569"/>
      <c r="HX3" s="1569"/>
      <c r="HY3" s="1569"/>
      <c r="HZ3" s="1569"/>
      <c r="IA3" s="1569"/>
      <c r="IB3" s="1569"/>
      <c r="IC3" s="1569"/>
      <c r="ID3" s="1569"/>
      <c r="IE3" s="1569"/>
      <c r="IF3" s="1569"/>
      <c r="IG3" s="1569"/>
      <c r="IH3" s="1569"/>
      <c r="II3" s="1569"/>
      <c r="IJ3" s="1569"/>
      <c r="IK3" s="1569"/>
      <c r="IL3" s="1569"/>
      <c r="IM3" s="1569"/>
      <c r="IN3" s="1569"/>
      <c r="IO3" s="1569"/>
      <c r="IP3" s="1569"/>
      <c r="IQ3" s="1569"/>
      <c r="IR3" s="1569"/>
      <c r="IS3" s="1569"/>
    </row>
    <row r="4" spans="1:253" s="1010" customFormat="1" ht="27.75" customHeight="1" x14ac:dyDescent="0.3">
      <c r="A4" s="1007" t="s">
        <v>139</v>
      </c>
      <c r="B4" s="339"/>
      <c r="C4" s="339"/>
      <c r="D4" s="1645"/>
      <c r="E4" s="1645"/>
      <c r="F4" s="1645"/>
      <c r="G4" s="339"/>
      <c r="H4" s="339"/>
      <c r="I4" s="339"/>
      <c r="J4" s="331"/>
      <c r="K4" s="1011" t="s">
        <v>49</v>
      </c>
    </row>
    <row r="5" spans="1:253" ht="26.25" customHeight="1" x14ac:dyDescent="0.2">
      <c r="A5" s="1562" t="s">
        <v>912</v>
      </c>
      <c r="B5" s="1404" t="s">
        <v>915</v>
      </c>
      <c r="C5" s="1404"/>
      <c r="D5" s="1404"/>
      <c r="E5" s="1339" t="s">
        <v>914</v>
      </c>
      <c r="F5" s="1339"/>
      <c r="G5" s="1339"/>
      <c r="H5" s="1339" t="s">
        <v>913</v>
      </c>
      <c r="I5" s="1339"/>
      <c r="J5" s="1339"/>
      <c r="K5" s="1565" t="s">
        <v>911</v>
      </c>
    </row>
    <row r="6" spans="1:253" ht="35.25" x14ac:dyDescent="0.2">
      <c r="A6" s="1564"/>
      <c r="B6" s="644" t="s">
        <v>986</v>
      </c>
      <c r="C6" s="645" t="s">
        <v>984</v>
      </c>
      <c r="D6" s="645" t="s">
        <v>985</v>
      </c>
      <c r="E6" s="644" t="s">
        <v>986</v>
      </c>
      <c r="F6" s="645" t="s">
        <v>984</v>
      </c>
      <c r="G6" s="645" t="s">
        <v>985</v>
      </c>
      <c r="H6" s="644" t="s">
        <v>986</v>
      </c>
      <c r="I6" s="645" t="s">
        <v>984</v>
      </c>
      <c r="J6" s="645" t="s">
        <v>985</v>
      </c>
      <c r="K6" s="1567"/>
    </row>
    <row r="7" spans="1:253" ht="21.75" customHeight="1" thickBot="1" x14ac:dyDescent="0.25">
      <c r="A7" s="487" t="s">
        <v>295</v>
      </c>
      <c r="B7" s="488">
        <v>1.5338730293992331</v>
      </c>
      <c r="C7" s="488">
        <v>2.5</v>
      </c>
      <c r="D7" s="488">
        <v>1.2020606754436176</v>
      </c>
      <c r="E7" s="488">
        <v>1.6949152542372883</v>
      </c>
      <c r="F7" s="889">
        <v>3.5608308605341246</v>
      </c>
      <c r="G7" s="889">
        <v>1.2167300380228137</v>
      </c>
      <c r="H7" s="488">
        <v>1.1510791366906474</v>
      </c>
      <c r="I7" s="889">
        <v>1.1406844106463878</v>
      </c>
      <c r="J7" s="889">
        <v>1.1574074074074074</v>
      </c>
      <c r="K7" s="489" t="s">
        <v>1093</v>
      </c>
    </row>
    <row r="8" spans="1:253" ht="21.75" customHeight="1" thickBot="1" x14ac:dyDescent="0.25">
      <c r="A8" s="490" t="s">
        <v>296</v>
      </c>
      <c r="B8" s="491">
        <v>13.336173838943333</v>
      </c>
      <c r="C8" s="491">
        <v>21</v>
      </c>
      <c r="D8" s="491">
        <v>10.70406410990269</v>
      </c>
      <c r="E8" s="491">
        <v>13.014527845036319</v>
      </c>
      <c r="F8" s="890">
        <v>25.222551928783382</v>
      </c>
      <c r="G8" s="890">
        <v>9.8859315589353614</v>
      </c>
      <c r="H8" s="491">
        <v>14.100719424460431</v>
      </c>
      <c r="I8" s="890">
        <v>15.589353612167301</v>
      </c>
      <c r="J8" s="890">
        <v>13.194444444444443</v>
      </c>
      <c r="K8" s="492" t="s">
        <v>1094</v>
      </c>
    </row>
    <row r="9" spans="1:253" ht="34.5" thickBot="1" x14ac:dyDescent="0.25">
      <c r="A9" s="493" t="s">
        <v>297</v>
      </c>
      <c r="B9" s="488">
        <v>0.2556455048998722</v>
      </c>
      <c r="C9" s="488">
        <v>0.66666666666666663</v>
      </c>
      <c r="D9" s="488">
        <v>0.11448196908986835</v>
      </c>
      <c r="E9" s="488">
        <v>0.24213075060532688</v>
      </c>
      <c r="F9" s="889">
        <v>0.89020771513353114</v>
      </c>
      <c r="G9" s="889">
        <v>7.6045627376425853E-2</v>
      </c>
      <c r="H9" s="488">
        <v>0.28776978417266186</v>
      </c>
      <c r="I9" s="889">
        <v>0.38022813688212931</v>
      </c>
      <c r="J9" s="889">
        <v>0.23148148148148145</v>
      </c>
      <c r="K9" s="494" t="s">
        <v>1095</v>
      </c>
    </row>
    <row r="10" spans="1:253" ht="26.25" thickBot="1" x14ac:dyDescent="0.25">
      <c r="A10" s="490" t="s">
        <v>1098</v>
      </c>
      <c r="B10" s="495">
        <v>4.8998721772475502</v>
      </c>
      <c r="C10" s="495">
        <v>6.166666666666667</v>
      </c>
      <c r="D10" s="495">
        <v>4.4647967945048661</v>
      </c>
      <c r="E10" s="495">
        <v>4.2372881355932206</v>
      </c>
      <c r="F10" s="891">
        <v>5.3412462908011866</v>
      </c>
      <c r="G10" s="891">
        <v>3.9543726235741445</v>
      </c>
      <c r="H10" s="495">
        <v>6.4748201438848918</v>
      </c>
      <c r="I10" s="891">
        <v>7.2243346007604563</v>
      </c>
      <c r="J10" s="891">
        <v>6.0185185185185182</v>
      </c>
      <c r="K10" s="492" t="s">
        <v>1096</v>
      </c>
    </row>
    <row r="11" spans="1:253" ht="13.5" thickBot="1" x14ac:dyDescent="0.25">
      <c r="A11" s="493" t="s">
        <v>299</v>
      </c>
      <c r="B11" s="488">
        <v>1.4060502769492971</v>
      </c>
      <c r="C11" s="488">
        <v>1.8333333333333333</v>
      </c>
      <c r="D11" s="488">
        <v>1.2593016599885518</v>
      </c>
      <c r="E11" s="488">
        <v>1.5738498789346247</v>
      </c>
      <c r="F11" s="889">
        <v>2.6706231454005933</v>
      </c>
      <c r="G11" s="889">
        <v>1.2927756653992395</v>
      </c>
      <c r="H11" s="488">
        <v>1.0071942446043165</v>
      </c>
      <c r="I11" s="889">
        <v>0.76045627376425862</v>
      </c>
      <c r="J11" s="889">
        <v>1.1574074074074074</v>
      </c>
      <c r="K11" s="494" t="s">
        <v>1097</v>
      </c>
    </row>
    <row r="12" spans="1:253" ht="23.25" thickBot="1" x14ac:dyDescent="0.25">
      <c r="A12" s="490" t="s">
        <v>674</v>
      </c>
      <c r="B12" s="495">
        <v>31.657435023434171</v>
      </c>
      <c r="C12" s="495">
        <v>25.5</v>
      </c>
      <c r="D12" s="495">
        <v>33.772180881511161</v>
      </c>
      <c r="E12" s="495">
        <v>32.627118644067799</v>
      </c>
      <c r="F12" s="891">
        <v>22.255192878338278</v>
      </c>
      <c r="G12" s="891">
        <v>35.285171102661593</v>
      </c>
      <c r="H12" s="495">
        <v>29.352517985611509</v>
      </c>
      <c r="I12" s="891">
        <v>29.657794676806084</v>
      </c>
      <c r="J12" s="891">
        <v>29.166666666666664</v>
      </c>
      <c r="K12" s="492" t="s">
        <v>1099</v>
      </c>
    </row>
    <row r="13" spans="1:253" ht="23.25" thickBot="1" x14ac:dyDescent="0.25">
      <c r="A13" s="493" t="s">
        <v>675</v>
      </c>
      <c r="B13" s="488">
        <v>9.671921602045165</v>
      </c>
      <c r="C13" s="488">
        <v>8.6666666666666661</v>
      </c>
      <c r="D13" s="488">
        <v>10.017172295363482</v>
      </c>
      <c r="E13" s="488">
        <v>9.5641646489104115</v>
      </c>
      <c r="F13" s="889">
        <v>8.9020771513353107</v>
      </c>
      <c r="G13" s="889">
        <v>9.7338403041825092</v>
      </c>
      <c r="H13" s="488">
        <v>9.928057553956835</v>
      </c>
      <c r="I13" s="889">
        <v>8.3650190114068437</v>
      </c>
      <c r="J13" s="889">
        <v>10.87962962962963</v>
      </c>
      <c r="K13" s="494" t="s">
        <v>679</v>
      </c>
    </row>
    <row r="14" spans="1:253" ht="21.75" customHeight="1" thickBot="1" x14ac:dyDescent="0.25">
      <c r="A14" s="490" t="s">
        <v>676</v>
      </c>
      <c r="B14" s="495">
        <v>2.5138474648487432</v>
      </c>
      <c r="C14" s="495">
        <v>3.1666666666666665</v>
      </c>
      <c r="D14" s="495">
        <v>2.2896393817973673</v>
      </c>
      <c r="E14" s="495">
        <v>2.179176755447942</v>
      </c>
      <c r="F14" s="891">
        <v>3.2640949554896141</v>
      </c>
      <c r="G14" s="891">
        <v>1.9011406844106464</v>
      </c>
      <c r="H14" s="495">
        <v>3.3093525179856114</v>
      </c>
      <c r="I14" s="891">
        <v>3.0418250950570345</v>
      </c>
      <c r="J14" s="891">
        <v>3.4722222222222219</v>
      </c>
      <c r="K14" s="492" t="s">
        <v>1100</v>
      </c>
    </row>
    <row r="15" spans="1:253" ht="23.25" thickBot="1" x14ac:dyDescent="0.25">
      <c r="A15" s="493" t="s">
        <v>303</v>
      </c>
      <c r="B15" s="488">
        <v>0.1278227524499361</v>
      </c>
      <c r="C15" s="488">
        <v>0</v>
      </c>
      <c r="D15" s="488">
        <v>0.17172295363480253</v>
      </c>
      <c r="E15" s="488">
        <v>0.12106537530266344</v>
      </c>
      <c r="F15" s="889">
        <v>0</v>
      </c>
      <c r="G15" s="889">
        <v>0.15209125475285171</v>
      </c>
      <c r="H15" s="488">
        <v>0.14388489208633093</v>
      </c>
      <c r="I15" s="889">
        <v>0</v>
      </c>
      <c r="J15" s="889">
        <v>0.23148148148148145</v>
      </c>
      <c r="K15" s="494" t="s">
        <v>1101</v>
      </c>
    </row>
    <row r="16" spans="1:253" ht="26.25" thickBot="1" x14ac:dyDescent="0.25">
      <c r="A16" s="490" t="s">
        <v>677</v>
      </c>
      <c r="B16" s="495">
        <v>4.26075841499787E-2</v>
      </c>
      <c r="C16" s="495">
        <v>0</v>
      </c>
      <c r="D16" s="495">
        <v>5.7240984544934176E-2</v>
      </c>
      <c r="E16" s="495">
        <v>6.0532687651331719E-2</v>
      </c>
      <c r="F16" s="891">
        <v>0</v>
      </c>
      <c r="G16" s="891">
        <v>7.6045627376425853E-2</v>
      </c>
      <c r="H16" s="495">
        <v>0</v>
      </c>
      <c r="I16" s="891">
        <v>0</v>
      </c>
      <c r="J16" s="891">
        <v>0</v>
      </c>
      <c r="K16" s="492" t="s">
        <v>1102</v>
      </c>
    </row>
    <row r="17" spans="1:11" ht="20.25" customHeight="1" thickBot="1" x14ac:dyDescent="0.25">
      <c r="A17" s="493" t="s">
        <v>304</v>
      </c>
      <c r="B17" s="488">
        <v>3.4512143161482745</v>
      </c>
      <c r="C17" s="488">
        <v>6.333333333333333</v>
      </c>
      <c r="D17" s="488">
        <v>2.4613623354321694</v>
      </c>
      <c r="E17" s="488">
        <v>2.0581113801452786</v>
      </c>
      <c r="F17" s="889">
        <v>3.5608308605341246</v>
      </c>
      <c r="G17" s="889">
        <v>1.6730038022813687</v>
      </c>
      <c r="H17" s="488">
        <v>6.7625899280575537</v>
      </c>
      <c r="I17" s="889">
        <v>9.8859315589353614</v>
      </c>
      <c r="J17" s="889">
        <v>4.8611111111111107</v>
      </c>
      <c r="K17" s="494" t="s">
        <v>1103</v>
      </c>
    </row>
    <row r="18" spans="1:11" ht="28.5" customHeight="1" thickBot="1" x14ac:dyDescent="0.25">
      <c r="A18" s="490" t="s">
        <v>305</v>
      </c>
      <c r="B18" s="495">
        <v>0</v>
      </c>
      <c r="C18" s="495">
        <v>0</v>
      </c>
      <c r="D18" s="495">
        <v>0</v>
      </c>
      <c r="E18" s="495">
        <v>0</v>
      </c>
      <c r="F18" s="891">
        <v>0</v>
      </c>
      <c r="G18" s="891">
        <v>0</v>
      </c>
      <c r="H18" s="495">
        <v>0</v>
      </c>
      <c r="I18" s="891">
        <v>0</v>
      </c>
      <c r="J18" s="891">
        <v>0</v>
      </c>
      <c r="K18" s="492" t="s">
        <v>1104</v>
      </c>
    </row>
    <row r="19" spans="1:11" ht="23.25" thickBot="1" x14ac:dyDescent="0.25">
      <c r="A19" s="493" t="s">
        <v>306</v>
      </c>
      <c r="B19" s="488">
        <v>2.1303792074989349</v>
      </c>
      <c r="C19" s="488">
        <v>4.5</v>
      </c>
      <c r="D19" s="488">
        <v>1.316542644533486</v>
      </c>
      <c r="E19" s="488">
        <v>1.6949152542372883</v>
      </c>
      <c r="F19" s="889">
        <v>4.7477744807121658</v>
      </c>
      <c r="G19" s="889">
        <v>0.9125475285171103</v>
      </c>
      <c r="H19" s="488">
        <v>3.1654676258992804</v>
      </c>
      <c r="I19" s="889">
        <v>4.1825095057034218</v>
      </c>
      <c r="J19" s="889">
        <v>2.5462962962962963</v>
      </c>
      <c r="K19" s="494" t="s">
        <v>1105</v>
      </c>
    </row>
    <row r="20" spans="1:11" ht="26.25" thickBot="1" x14ac:dyDescent="0.25">
      <c r="A20" s="490" t="s">
        <v>307</v>
      </c>
      <c r="B20" s="495">
        <v>2.8973157221985515</v>
      </c>
      <c r="C20" s="495">
        <v>5.833333333333333</v>
      </c>
      <c r="D20" s="495">
        <v>1.8889524899828278</v>
      </c>
      <c r="E20" s="495">
        <v>2.6634382566585959</v>
      </c>
      <c r="F20" s="891">
        <v>6.8249258160237387</v>
      </c>
      <c r="G20" s="891">
        <v>1.5969581749049429</v>
      </c>
      <c r="H20" s="495">
        <v>3.4532374100719423</v>
      </c>
      <c r="I20" s="891">
        <v>4.5627376425855513</v>
      </c>
      <c r="J20" s="891">
        <v>2.7777777777777777</v>
      </c>
      <c r="K20" s="492" t="s">
        <v>1106</v>
      </c>
    </row>
    <row r="21" spans="1:11" ht="29.25" customHeight="1" thickBot="1" x14ac:dyDescent="0.25">
      <c r="A21" s="493" t="s">
        <v>308</v>
      </c>
      <c r="B21" s="488">
        <v>7.0728589688964636</v>
      </c>
      <c r="C21" s="488">
        <v>7.333333333333333</v>
      </c>
      <c r="D21" s="488">
        <v>6.9834001144819693</v>
      </c>
      <c r="E21" s="488">
        <v>6.053268765133172</v>
      </c>
      <c r="F21" s="889">
        <v>5.3412462908011866</v>
      </c>
      <c r="G21" s="889">
        <v>6.2357414448669202</v>
      </c>
      <c r="H21" s="488">
        <v>9.4964028776978413</v>
      </c>
      <c r="I21" s="889">
        <v>9.8859315589353614</v>
      </c>
      <c r="J21" s="889">
        <v>9.2592592592592595</v>
      </c>
      <c r="K21" s="494" t="s">
        <v>1107</v>
      </c>
    </row>
    <row r="22" spans="1:11" ht="27" customHeight="1" x14ac:dyDescent="0.2">
      <c r="A22" s="496" t="s">
        <v>678</v>
      </c>
      <c r="B22" s="497">
        <v>19.002982530890499</v>
      </c>
      <c r="C22" s="497">
        <v>6.5</v>
      </c>
      <c r="D22" s="497">
        <v>23.297080709788212</v>
      </c>
      <c r="E22" s="497">
        <v>22.215496368038743</v>
      </c>
      <c r="F22" s="894">
        <v>7.4183976261127595</v>
      </c>
      <c r="G22" s="894">
        <v>26.00760456273764</v>
      </c>
      <c r="H22" s="497">
        <v>11.366906474820144</v>
      </c>
      <c r="I22" s="894">
        <v>5.3231939163498101</v>
      </c>
      <c r="J22" s="894">
        <v>15.046296296296296</v>
      </c>
      <c r="K22" s="498" t="s">
        <v>1108</v>
      </c>
    </row>
    <row r="23" spans="1:11" ht="26.25" customHeight="1" x14ac:dyDescent="0.2">
      <c r="A23" s="499" t="s">
        <v>47</v>
      </c>
      <c r="B23" s="500">
        <f t="shared" ref="B23:J23" si="0">SUM(B7:B22)</f>
        <v>100</v>
      </c>
      <c r="C23" s="500">
        <f t="shared" si="0"/>
        <v>100</v>
      </c>
      <c r="D23" s="500">
        <f t="shared" si="0"/>
        <v>100</v>
      </c>
      <c r="E23" s="500">
        <f t="shared" si="0"/>
        <v>100</v>
      </c>
      <c r="F23" s="500">
        <f t="shared" si="0"/>
        <v>99.999999999999986</v>
      </c>
      <c r="G23" s="500">
        <f t="shared" si="0"/>
        <v>99.999999999999986</v>
      </c>
      <c r="H23" s="500">
        <f t="shared" si="0"/>
        <v>100.00000000000001</v>
      </c>
      <c r="I23" s="500">
        <f t="shared" si="0"/>
        <v>99.999999999999986</v>
      </c>
      <c r="J23" s="500">
        <f t="shared" si="0"/>
        <v>99.999999999999986</v>
      </c>
      <c r="K23" s="501" t="s">
        <v>48</v>
      </c>
    </row>
  </sheetData>
  <mergeCells count="78">
    <mergeCell ref="BL3:BV3"/>
    <mergeCell ref="BW3:CG3"/>
    <mergeCell ref="CH3:CR3"/>
    <mergeCell ref="CS3:DC3"/>
    <mergeCell ref="DD3:DN3"/>
    <mergeCell ref="L3:S3"/>
    <mergeCell ref="T3:AD3"/>
    <mergeCell ref="AE3:AO3"/>
    <mergeCell ref="AP3:AZ3"/>
    <mergeCell ref="BA3:BK3"/>
    <mergeCell ref="HU1:IE1"/>
    <mergeCell ref="IF1:IP1"/>
    <mergeCell ref="IQ1:IS1"/>
    <mergeCell ref="EV3:FF3"/>
    <mergeCell ref="CS2:DC2"/>
    <mergeCell ref="DD2:DN2"/>
    <mergeCell ref="DO2:DY2"/>
    <mergeCell ref="DZ2:EJ2"/>
    <mergeCell ref="EK2:EU2"/>
    <mergeCell ref="IQ3:IS3"/>
    <mergeCell ref="IF2:IP2"/>
    <mergeCell ref="IQ2:IS2"/>
    <mergeCell ref="DO3:DY3"/>
    <mergeCell ref="DZ3:EJ3"/>
    <mergeCell ref="EK3:EU3"/>
    <mergeCell ref="EV2:FF2"/>
    <mergeCell ref="DD1:DN1"/>
    <mergeCell ref="DO1:DY1"/>
    <mergeCell ref="DZ1:EJ1"/>
    <mergeCell ref="EK1:EU1"/>
    <mergeCell ref="EV1:FF1"/>
    <mergeCell ref="BA1:BK1"/>
    <mergeCell ref="BL1:BV1"/>
    <mergeCell ref="BW1:CG1"/>
    <mergeCell ref="CH1:CR1"/>
    <mergeCell ref="CS1:DC1"/>
    <mergeCell ref="A1:K1"/>
    <mergeCell ref="L1:S1"/>
    <mergeCell ref="T1:AD1"/>
    <mergeCell ref="AE1:AO1"/>
    <mergeCell ref="AP1:AZ1"/>
    <mergeCell ref="A2:K2"/>
    <mergeCell ref="L2:S2"/>
    <mergeCell ref="T2:AD2"/>
    <mergeCell ref="AE2:AO2"/>
    <mergeCell ref="AP2:AZ2"/>
    <mergeCell ref="GY2:HI2"/>
    <mergeCell ref="HJ2:HT2"/>
    <mergeCell ref="FG1:FQ1"/>
    <mergeCell ref="FR1:GB1"/>
    <mergeCell ref="GC1:GM1"/>
    <mergeCell ref="GN1:GX1"/>
    <mergeCell ref="GY1:HI1"/>
    <mergeCell ref="HJ1:HT1"/>
    <mergeCell ref="FG2:FQ2"/>
    <mergeCell ref="IF3:IP3"/>
    <mergeCell ref="BA2:BK2"/>
    <mergeCell ref="BL2:BV2"/>
    <mergeCell ref="BW2:CG2"/>
    <mergeCell ref="CH2:CR2"/>
    <mergeCell ref="HU2:IE2"/>
    <mergeCell ref="FG3:FQ3"/>
    <mergeCell ref="FR3:GB3"/>
    <mergeCell ref="GC3:GM3"/>
    <mergeCell ref="GN3:GX3"/>
    <mergeCell ref="GY3:HI3"/>
    <mergeCell ref="HJ3:HT3"/>
    <mergeCell ref="HU3:IE3"/>
    <mergeCell ref="FR2:GB2"/>
    <mergeCell ref="GC2:GM2"/>
    <mergeCell ref="GN2:GX2"/>
    <mergeCell ref="K5:K6"/>
    <mergeCell ref="A3:K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04"/>
  <sheetViews>
    <sheetView workbookViewId="0">
      <selection activeCell="H19" sqref="H19"/>
    </sheetView>
  </sheetViews>
  <sheetFormatPr defaultColWidth="11.85546875" defaultRowHeight="12.75" x14ac:dyDescent="0.2"/>
  <cols>
    <col min="1" max="8" width="10.7109375" customWidth="1"/>
  </cols>
  <sheetData>
    <row r="2" spans="1:9" s="1124" customFormat="1" ht="30.75" x14ac:dyDescent="0.7">
      <c r="A2" s="1114" t="s">
        <v>1147</v>
      </c>
      <c r="B2" s="1111"/>
      <c r="C2" s="1111"/>
      <c r="D2" s="1167"/>
      <c r="E2" s="1113" t="s">
        <v>1193</v>
      </c>
      <c r="F2" s="1090"/>
      <c r="G2" s="1090"/>
      <c r="H2" s="1090"/>
      <c r="I2" s="1646" t="s">
        <v>1250</v>
      </c>
    </row>
    <row r="3" spans="1:9" x14ac:dyDescent="0.2">
      <c r="A3" s="1092">
        <f>A6+C6</f>
        <v>28069</v>
      </c>
      <c r="B3" s="1093"/>
      <c r="C3" s="1093"/>
      <c r="D3" s="1168"/>
      <c r="E3" s="1092"/>
      <c r="F3" s="1093"/>
      <c r="G3" s="1093"/>
      <c r="H3" s="1093"/>
      <c r="I3" s="1646"/>
    </row>
    <row r="4" spans="1:9" x14ac:dyDescent="0.2">
      <c r="A4" s="1094"/>
      <c r="B4" s="1094"/>
      <c r="C4" s="1094"/>
      <c r="D4" s="1169"/>
      <c r="E4" s="1094"/>
      <c r="F4" s="1094"/>
      <c r="G4" s="1094"/>
      <c r="H4" s="1124"/>
      <c r="I4" s="1646"/>
    </row>
    <row r="5" spans="1:9" x14ac:dyDescent="0.2">
      <c r="A5" s="1095" t="s">
        <v>140</v>
      </c>
      <c r="B5" s="1090"/>
      <c r="C5" s="1090" t="s">
        <v>142</v>
      </c>
      <c r="D5" s="1170"/>
      <c r="E5" s="1090" t="s">
        <v>123</v>
      </c>
      <c r="F5" s="1090"/>
      <c r="G5" s="1090" t="s">
        <v>126</v>
      </c>
      <c r="H5" s="1090"/>
      <c r="I5" s="1646"/>
    </row>
    <row r="6" spans="1:9" x14ac:dyDescent="0.2">
      <c r="A6" s="1165">
        <f>B8+B9</f>
        <v>7803</v>
      </c>
      <c r="B6" s="1093"/>
      <c r="C6" s="1165">
        <f>D8+D9</f>
        <v>20266</v>
      </c>
      <c r="D6" s="1171"/>
      <c r="E6" s="1165">
        <v>6350</v>
      </c>
      <c r="F6" s="1092"/>
      <c r="G6" s="1165">
        <v>21719</v>
      </c>
      <c r="H6" s="1092"/>
      <c r="I6" s="1646"/>
    </row>
    <row r="7" spans="1:9" x14ac:dyDescent="0.2">
      <c r="A7" s="1125"/>
      <c r="B7" s="1124"/>
      <c r="C7" s="1124"/>
      <c r="D7" s="1169"/>
      <c r="E7" s="1125"/>
      <c r="F7" s="1124"/>
      <c r="G7" s="1124"/>
      <c r="H7" s="1124"/>
      <c r="I7" s="1646"/>
    </row>
    <row r="8" spans="1:9" x14ac:dyDescent="0.2">
      <c r="A8" s="1097" t="s">
        <v>184</v>
      </c>
      <c r="B8" s="1166">
        <v>3949</v>
      </c>
      <c r="C8" s="1097" t="s">
        <v>184</v>
      </c>
      <c r="D8" s="1172">
        <v>10234</v>
      </c>
      <c r="E8" s="1097"/>
      <c r="F8" s="1098"/>
      <c r="G8" s="1097"/>
      <c r="H8" s="1098"/>
      <c r="I8" s="1646"/>
    </row>
    <row r="9" spans="1:9" x14ac:dyDescent="0.2">
      <c r="A9" s="1099" t="s">
        <v>446</v>
      </c>
      <c r="B9" s="1166">
        <v>3854</v>
      </c>
      <c r="C9" s="1099" t="s">
        <v>446</v>
      </c>
      <c r="D9" s="1172">
        <v>10032</v>
      </c>
      <c r="E9" s="1099"/>
      <c r="F9" s="1100"/>
      <c r="G9" s="1099"/>
      <c r="H9" s="1100"/>
      <c r="I9" s="1646"/>
    </row>
    <row r="10" spans="1:9" x14ac:dyDescent="0.2">
      <c r="A10" s="1096"/>
      <c r="B10" s="1096"/>
      <c r="C10" s="1096"/>
      <c r="D10" s="1096"/>
      <c r="E10" s="29"/>
      <c r="F10" s="29"/>
      <c r="G10" s="29"/>
      <c r="H10" s="29"/>
      <c r="I10" s="1646"/>
    </row>
    <row r="11" spans="1:9" x14ac:dyDescent="0.2">
      <c r="A11" s="1095" t="s">
        <v>1149</v>
      </c>
      <c r="B11" s="1095" t="s">
        <v>1150</v>
      </c>
      <c r="C11" s="1096"/>
      <c r="D11" s="1096"/>
      <c r="I11" s="1646"/>
    </row>
    <row r="12" spans="1:9" x14ac:dyDescent="0.2">
      <c r="A12" s="1092">
        <f>B8+D8</f>
        <v>14183</v>
      </c>
      <c r="B12" s="1092">
        <f>B9+D9</f>
        <v>13886</v>
      </c>
      <c r="C12" s="1092">
        <v>28069</v>
      </c>
      <c r="I12" s="1646"/>
    </row>
    <row r="14" spans="1:9" ht="30.75" x14ac:dyDescent="0.7">
      <c r="A14" s="1126" t="s">
        <v>1208</v>
      </c>
      <c r="B14" s="1127"/>
      <c r="C14" s="1127"/>
      <c r="D14" s="1127"/>
      <c r="E14" s="1127"/>
      <c r="F14" s="1127"/>
      <c r="G14" s="1127"/>
      <c r="H14" s="1127"/>
    </row>
    <row r="15" spans="1:9" x14ac:dyDescent="0.2">
      <c r="F15" s="1096"/>
      <c r="G15" s="1096"/>
    </row>
    <row r="16" spans="1:9" x14ac:dyDescent="0.2">
      <c r="A16" s="1105" t="s">
        <v>1209</v>
      </c>
    </row>
    <row r="17" spans="1:7" x14ac:dyDescent="0.2">
      <c r="A17" s="1102" t="s">
        <v>1147</v>
      </c>
      <c r="B17" s="29" t="s">
        <v>1148</v>
      </c>
    </row>
    <row r="18" spans="1:7" x14ac:dyDescent="0.2">
      <c r="A18" s="1103">
        <v>28069</v>
      </c>
      <c r="B18" s="1103">
        <f>'B1'!C15</f>
        <v>2385</v>
      </c>
      <c r="F18" s="1096"/>
      <c r="G18" s="1096"/>
    </row>
    <row r="20" spans="1:7" x14ac:dyDescent="0.2">
      <c r="F20" s="1096"/>
      <c r="G20" s="1096"/>
    </row>
    <row r="21" spans="1:7" x14ac:dyDescent="0.2">
      <c r="A21" s="1101" t="s">
        <v>1151</v>
      </c>
    </row>
    <row r="22" spans="1:7" x14ac:dyDescent="0.2">
      <c r="A22" s="1096" t="s">
        <v>140</v>
      </c>
      <c r="B22" t="s">
        <v>142</v>
      </c>
      <c r="C22" t="s">
        <v>48</v>
      </c>
    </row>
    <row r="23" spans="1:7" x14ac:dyDescent="0.2">
      <c r="A23" s="1104">
        <f>'B4'!L16</f>
        <v>7803</v>
      </c>
      <c r="B23" s="1104">
        <f>'B4'!H16</f>
        <v>20266</v>
      </c>
      <c r="C23" s="1104">
        <f>'B4'!B16</f>
        <v>28069</v>
      </c>
      <c r="E23" s="1096"/>
      <c r="F23" s="1096"/>
      <c r="G23" s="1096">
        <f>A3-C23</f>
        <v>0</v>
      </c>
    </row>
    <row r="25" spans="1:7" x14ac:dyDescent="0.2">
      <c r="A25" s="1105" t="s">
        <v>1152</v>
      </c>
    </row>
    <row r="26" spans="1:7" x14ac:dyDescent="0.2">
      <c r="A26" s="1096" t="s">
        <v>140</v>
      </c>
      <c r="B26" t="s">
        <v>142</v>
      </c>
      <c r="C26" t="s">
        <v>48</v>
      </c>
    </row>
    <row r="27" spans="1:7" x14ac:dyDescent="0.2">
      <c r="A27" s="1103">
        <f>'B5'!H16</f>
        <v>7803</v>
      </c>
      <c r="B27" s="1103">
        <f>'B5'!E16</f>
        <v>20266</v>
      </c>
      <c r="C27" s="1103">
        <f>'B5'!B16</f>
        <v>28069</v>
      </c>
      <c r="E27" s="1096">
        <f>A6-A27</f>
        <v>0</v>
      </c>
      <c r="F27" s="1096">
        <f>C6-B27</f>
        <v>0</v>
      </c>
      <c r="G27" s="1096">
        <f>A3-C27</f>
        <v>0</v>
      </c>
    </row>
    <row r="28" spans="1:7" x14ac:dyDescent="0.2">
      <c r="A28" s="1096"/>
      <c r="B28" s="1096"/>
      <c r="C28" s="1096"/>
      <c r="E28" s="1106"/>
      <c r="F28" s="1106"/>
      <c r="G28" s="1106"/>
    </row>
    <row r="29" spans="1:7" x14ac:dyDescent="0.2">
      <c r="A29" s="1096"/>
      <c r="B29" s="1096" t="s">
        <v>140</v>
      </c>
      <c r="C29" t="s">
        <v>142</v>
      </c>
      <c r="D29" t="s">
        <v>48</v>
      </c>
      <c r="E29" s="1106"/>
    </row>
    <row r="30" spans="1:7" x14ac:dyDescent="0.2">
      <c r="A30" s="1096" t="str">
        <f>'B5'!A7</f>
        <v>Doha</v>
      </c>
      <c r="B30" s="1096">
        <f>'B5'!H7</f>
        <v>1948</v>
      </c>
      <c r="C30" s="1096">
        <f>'B5'!E7</f>
        <v>9691</v>
      </c>
      <c r="D30" s="1096">
        <f>'B5'!B7</f>
        <v>11639</v>
      </c>
      <c r="E30" s="1106"/>
    </row>
    <row r="31" spans="1:7" x14ac:dyDescent="0.2">
      <c r="A31" s="1096" t="str">
        <f>'B5'!A8</f>
        <v>Al Rayyan</v>
      </c>
      <c r="B31" s="1096">
        <f>'B5'!H8</f>
        <v>3770</v>
      </c>
      <c r="C31" s="1096">
        <f>'B5'!E8</f>
        <v>6446</v>
      </c>
      <c r="D31" s="1096">
        <f>'B5'!B8</f>
        <v>10216</v>
      </c>
      <c r="E31" s="1106"/>
    </row>
    <row r="32" spans="1:7" x14ac:dyDescent="0.2">
      <c r="A32" s="1096" t="str">
        <f>'B5'!A9</f>
        <v>Al Wakra</v>
      </c>
      <c r="B32" s="1096">
        <f>'B5'!H9</f>
        <v>239</v>
      </c>
      <c r="C32" s="1096">
        <f>'B5'!E9</f>
        <v>1144</v>
      </c>
      <c r="D32" s="1096">
        <f>'B5'!B9</f>
        <v>1383</v>
      </c>
      <c r="E32" s="1106"/>
    </row>
    <row r="33" spans="1:7" x14ac:dyDescent="0.2">
      <c r="A33" s="1096" t="str">
        <f>'B5'!A10</f>
        <v>Umm Salal</v>
      </c>
      <c r="B33" s="1096">
        <f>'B5'!H10</f>
        <v>622</v>
      </c>
      <c r="C33" s="1096">
        <f>'B5'!E10</f>
        <v>1036</v>
      </c>
      <c r="D33" s="1096">
        <f>'B5'!B10</f>
        <v>1658</v>
      </c>
      <c r="E33" s="1106"/>
    </row>
    <row r="34" spans="1:7" x14ac:dyDescent="0.2">
      <c r="A34" s="1096" t="str">
        <f>'B5'!A11</f>
        <v>Al Khor</v>
      </c>
      <c r="B34" s="1096">
        <f>'B5'!H11</f>
        <v>303</v>
      </c>
      <c r="C34" s="1096">
        <f>'B5'!E11</f>
        <v>986</v>
      </c>
      <c r="D34" s="1096">
        <f>'B5'!B11</f>
        <v>1289</v>
      </c>
      <c r="E34" s="1106"/>
    </row>
    <row r="35" spans="1:7" x14ac:dyDescent="0.2">
      <c r="A35" s="1096" t="str">
        <f>'B5'!A12</f>
        <v>Al Shamal</v>
      </c>
      <c r="B35" s="1096">
        <f>'B5'!H12</f>
        <v>62</v>
      </c>
      <c r="C35" s="1096">
        <f>'B5'!E12</f>
        <v>89</v>
      </c>
      <c r="D35" s="1096">
        <f>'B5'!B12</f>
        <v>151</v>
      </c>
      <c r="E35" s="1106"/>
    </row>
    <row r="36" spans="1:7" x14ac:dyDescent="0.2">
      <c r="A36" s="1096" t="str">
        <f>'B5'!A13</f>
        <v>Al Dhaayen</v>
      </c>
      <c r="B36" s="1096">
        <f>'B5'!H13</f>
        <v>383</v>
      </c>
      <c r="C36" s="1096">
        <f>'B5'!E13</f>
        <v>192</v>
      </c>
      <c r="D36" s="1096">
        <f>'B5'!B13</f>
        <v>575</v>
      </c>
      <c r="E36" s="1106"/>
    </row>
    <row r="37" spans="1:7" x14ac:dyDescent="0.2">
      <c r="A37" s="1096" t="str">
        <f>'B5'!A14</f>
        <v>Al Sheehaniya</v>
      </c>
      <c r="B37" s="1096">
        <f>'B5'!H14</f>
        <v>318</v>
      </c>
      <c r="C37" s="1096">
        <f>'B5'!E14</f>
        <v>682</v>
      </c>
      <c r="D37" s="1096">
        <f>'B5'!B14</f>
        <v>1000</v>
      </c>
      <c r="E37" s="1106"/>
    </row>
    <row r="38" spans="1:7" x14ac:dyDescent="0.2">
      <c r="A38" s="1096" t="str">
        <f>'B5'!A15</f>
        <v>Outside Qatar</v>
      </c>
      <c r="B38" s="1096">
        <f>'B5'!H15</f>
        <v>158</v>
      </c>
      <c r="C38" s="1096">
        <f>'B5'!E15</f>
        <v>0</v>
      </c>
      <c r="D38" s="1096">
        <f>'B5'!B15</f>
        <v>158</v>
      </c>
      <c r="E38" s="1106"/>
    </row>
    <row r="39" spans="1:7" x14ac:dyDescent="0.2">
      <c r="A39" s="1096" t="str">
        <f>'B5'!A16</f>
        <v>Total</v>
      </c>
      <c r="B39" s="1103">
        <f>'B5'!H16</f>
        <v>7803</v>
      </c>
      <c r="C39" s="1103">
        <f>'B5'!E16</f>
        <v>20266</v>
      </c>
      <c r="D39" s="1103">
        <f>'B5'!B16</f>
        <v>28069</v>
      </c>
      <c r="E39" s="1106"/>
    </row>
    <row r="40" spans="1:7" x14ac:dyDescent="0.2">
      <c r="A40" s="1096"/>
      <c r="B40" s="1096"/>
      <c r="C40" s="1096"/>
      <c r="E40" s="1106"/>
      <c r="F40" s="1106"/>
      <c r="G40" s="1106"/>
    </row>
    <row r="41" spans="1:7" x14ac:dyDescent="0.2">
      <c r="A41" s="1105" t="s">
        <v>1169</v>
      </c>
      <c r="B41" s="1105" t="s">
        <v>1170</v>
      </c>
      <c r="C41" s="1105" t="s">
        <v>1171</v>
      </c>
    </row>
    <row r="42" spans="1:7" x14ac:dyDescent="0.2">
      <c r="A42" s="1096" t="s">
        <v>140</v>
      </c>
      <c r="B42" t="s">
        <v>142</v>
      </c>
      <c r="C42" t="s">
        <v>48</v>
      </c>
    </row>
    <row r="43" spans="1:7" x14ac:dyDescent="0.2">
      <c r="A43" s="1106">
        <f>'B6-1'!C9</f>
        <v>1948</v>
      </c>
      <c r="B43" s="1106">
        <f>'B6-2'!C9</f>
        <v>9691</v>
      </c>
      <c r="C43" s="1106">
        <f>'B6-3'!C9</f>
        <v>11639</v>
      </c>
      <c r="E43" s="1096">
        <f t="shared" ref="E43:E52" si="0">B30-A43</f>
        <v>0</v>
      </c>
      <c r="F43" s="1096">
        <f t="shared" ref="F43:F52" si="1">C30-B43</f>
        <v>0</v>
      </c>
      <c r="G43" s="1096">
        <f t="shared" ref="G43:G52" si="2">D30-C43</f>
        <v>0</v>
      </c>
    </row>
    <row r="44" spans="1:7" x14ac:dyDescent="0.2">
      <c r="A44" s="1106">
        <f>'B6-1'!C12</f>
        <v>3770</v>
      </c>
      <c r="B44" s="1106">
        <f>'B6-2'!C12</f>
        <v>6446</v>
      </c>
      <c r="C44" s="1106">
        <f>'B6-3'!C12</f>
        <v>10216</v>
      </c>
      <c r="E44" s="1096">
        <f t="shared" si="0"/>
        <v>0</v>
      </c>
      <c r="F44" s="1096">
        <f t="shared" si="1"/>
        <v>0</v>
      </c>
      <c r="G44" s="1096">
        <f t="shared" si="2"/>
        <v>0</v>
      </c>
    </row>
    <row r="45" spans="1:7" x14ac:dyDescent="0.2">
      <c r="A45" s="1106">
        <f>'B6-1'!C15</f>
        <v>239</v>
      </c>
      <c r="B45" s="1106">
        <f>'B6-2'!C15</f>
        <v>1144</v>
      </c>
      <c r="C45" s="1106">
        <f>'B6-3'!C15</f>
        <v>1383</v>
      </c>
      <c r="E45" s="1096">
        <f t="shared" si="0"/>
        <v>0</v>
      </c>
      <c r="F45" s="1096">
        <f t="shared" si="1"/>
        <v>0</v>
      </c>
      <c r="G45" s="1096">
        <f t="shared" si="2"/>
        <v>0</v>
      </c>
    </row>
    <row r="46" spans="1:7" x14ac:dyDescent="0.2">
      <c r="A46" s="1106">
        <f>'B6-1'!C18</f>
        <v>622</v>
      </c>
      <c r="B46" s="1106">
        <f>'B6-2'!C18</f>
        <v>1036</v>
      </c>
      <c r="C46" s="1106">
        <f>'B6-3'!C18</f>
        <v>1658</v>
      </c>
      <c r="E46" s="1096">
        <f t="shared" si="0"/>
        <v>0</v>
      </c>
      <c r="F46" s="1096">
        <f t="shared" si="1"/>
        <v>0</v>
      </c>
      <c r="G46" s="1096">
        <f t="shared" si="2"/>
        <v>0</v>
      </c>
    </row>
    <row r="47" spans="1:7" x14ac:dyDescent="0.2">
      <c r="A47" s="1106">
        <f>'B6-1'!C21</f>
        <v>303</v>
      </c>
      <c r="B47" s="1106">
        <f>'B6-2'!C21</f>
        <v>986</v>
      </c>
      <c r="C47" s="1106">
        <f>'B6-3'!C21</f>
        <v>1289</v>
      </c>
      <c r="E47" s="1096">
        <f t="shared" si="0"/>
        <v>0</v>
      </c>
      <c r="F47" s="1096">
        <f t="shared" si="1"/>
        <v>0</v>
      </c>
      <c r="G47" s="1096">
        <f t="shared" si="2"/>
        <v>0</v>
      </c>
    </row>
    <row r="48" spans="1:7" x14ac:dyDescent="0.2">
      <c r="A48" s="1106">
        <f>'B6-1'!C24</f>
        <v>62</v>
      </c>
      <c r="B48" s="1106">
        <f>'B6-2'!C24</f>
        <v>89</v>
      </c>
      <c r="C48" s="1106">
        <f>'B6-3'!C24</f>
        <v>151</v>
      </c>
      <c r="E48" s="1096">
        <f t="shared" si="0"/>
        <v>0</v>
      </c>
      <c r="F48" s="1096">
        <f t="shared" si="1"/>
        <v>0</v>
      </c>
      <c r="G48" s="1096">
        <f t="shared" si="2"/>
        <v>0</v>
      </c>
    </row>
    <row r="49" spans="1:7" x14ac:dyDescent="0.2">
      <c r="A49" s="1106">
        <f>'B6-1'!C27</f>
        <v>383</v>
      </c>
      <c r="B49" s="1106">
        <f>'B6-2'!C27</f>
        <v>192</v>
      </c>
      <c r="C49" s="1106">
        <f>'B6-3'!C27</f>
        <v>575</v>
      </c>
      <c r="E49" s="1096">
        <f t="shared" si="0"/>
        <v>0</v>
      </c>
      <c r="F49" s="1096">
        <f t="shared" si="1"/>
        <v>0</v>
      </c>
      <c r="G49" s="1096">
        <f t="shared" si="2"/>
        <v>0</v>
      </c>
    </row>
    <row r="50" spans="1:7" x14ac:dyDescent="0.2">
      <c r="A50" s="1106">
        <f>'B6-1'!C30</f>
        <v>318</v>
      </c>
      <c r="B50" s="1106">
        <f>'B6-2'!C30</f>
        <v>682</v>
      </c>
      <c r="C50" s="1106">
        <f>'B6-3'!C30</f>
        <v>1000</v>
      </c>
      <c r="E50" s="1096">
        <f t="shared" si="0"/>
        <v>0</v>
      </c>
      <c r="F50" s="1096">
        <f t="shared" si="1"/>
        <v>0</v>
      </c>
      <c r="G50" s="1096">
        <f t="shared" si="2"/>
        <v>0</v>
      </c>
    </row>
    <row r="51" spans="1:7" x14ac:dyDescent="0.2">
      <c r="A51" s="1106">
        <f>'B6-1'!C33</f>
        <v>158</v>
      </c>
      <c r="B51" s="1106">
        <f>'B6-2'!C33</f>
        <v>0</v>
      </c>
      <c r="C51" s="1106">
        <f>'B6-3'!C33</f>
        <v>158</v>
      </c>
      <c r="E51" s="1096">
        <f t="shared" si="0"/>
        <v>0</v>
      </c>
      <c r="F51" s="1096">
        <f t="shared" si="1"/>
        <v>0</v>
      </c>
      <c r="G51" s="1096">
        <f t="shared" si="2"/>
        <v>0</v>
      </c>
    </row>
    <row r="52" spans="1:7" x14ac:dyDescent="0.2">
      <c r="A52" s="1103">
        <f>'B6-1'!C36</f>
        <v>7803</v>
      </c>
      <c r="B52" s="1103">
        <f>'B6-2'!C36</f>
        <v>20266</v>
      </c>
      <c r="C52" s="1107">
        <f>'B6-3'!C36</f>
        <v>28069</v>
      </c>
      <c r="E52" s="1096">
        <f t="shared" si="0"/>
        <v>0</v>
      </c>
      <c r="F52" s="1096">
        <f t="shared" si="1"/>
        <v>0</v>
      </c>
      <c r="G52" s="1096">
        <f t="shared" si="2"/>
        <v>0</v>
      </c>
    </row>
    <row r="54" spans="1:7" x14ac:dyDescent="0.2">
      <c r="A54" s="1105" t="s">
        <v>1153</v>
      </c>
    </row>
    <row r="55" spans="1:7" x14ac:dyDescent="0.2">
      <c r="A55" s="1096" t="s">
        <v>140</v>
      </c>
      <c r="B55" t="s">
        <v>142</v>
      </c>
      <c r="C55" t="s">
        <v>48</v>
      </c>
    </row>
    <row r="56" spans="1:7" x14ac:dyDescent="0.2">
      <c r="A56" s="1103">
        <f>'B7'!J16</f>
        <v>7803</v>
      </c>
      <c r="B56" s="1103">
        <f>'B7'!F16</f>
        <v>20266</v>
      </c>
      <c r="C56" s="1103">
        <f>'B7'!B16</f>
        <v>28069</v>
      </c>
      <c r="E56" s="1096">
        <f>A56-A6</f>
        <v>0</v>
      </c>
      <c r="F56" s="1096">
        <f>B56-C6</f>
        <v>0</v>
      </c>
      <c r="G56" s="1096">
        <f>C56-A3</f>
        <v>0</v>
      </c>
    </row>
    <row r="58" spans="1:7" x14ac:dyDescent="0.2">
      <c r="A58" s="1105" t="s">
        <v>1154</v>
      </c>
    </row>
    <row r="59" spans="1:7" x14ac:dyDescent="0.2">
      <c r="A59" s="1096" t="s">
        <v>140</v>
      </c>
      <c r="B59" t="s">
        <v>142</v>
      </c>
      <c r="C59" t="s">
        <v>48</v>
      </c>
    </row>
    <row r="60" spans="1:7" x14ac:dyDescent="0.2">
      <c r="A60" s="1103">
        <f>'B8'!I36</f>
        <v>7803</v>
      </c>
      <c r="B60" s="1103">
        <f>'B8'!F36</f>
        <v>20266</v>
      </c>
      <c r="C60" s="1103">
        <f>'B8'!C36</f>
        <v>28069</v>
      </c>
      <c r="E60" s="1096">
        <f>A60-A6</f>
        <v>0</v>
      </c>
      <c r="F60" s="1096">
        <f>B60-C6</f>
        <v>0</v>
      </c>
      <c r="G60" s="1096">
        <f>C60-A3</f>
        <v>0</v>
      </c>
    </row>
    <row r="62" spans="1:7" x14ac:dyDescent="0.2">
      <c r="A62" s="1105" t="s">
        <v>1155</v>
      </c>
      <c r="B62" s="29"/>
      <c r="D62" s="1102"/>
      <c r="E62" s="29"/>
    </row>
    <row r="63" spans="1:7" x14ac:dyDescent="0.2">
      <c r="A63" s="29" t="s">
        <v>184</v>
      </c>
      <c r="B63" s="29" t="s">
        <v>446</v>
      </c>
      <c r="C63" t="s">
        <v>48</v>
      </c>
      <c r="D63" s="1102"/>
      <c r="E63" s="29"/>
    </row>
    <row r="64" spans="1:7" x14ac:dyDescent="0.2">
      <c r="A64" s="1103">
        <f>'B9'!D13</f>
        <v>14183</v>
      </c>
      <c r="B64" s="1103">
        <f>'B9'!C13</f>
        <v>13886</v>
      </c>
      <c r="C64" s="1103">
        <f>'B9'!B13</f>
        <v>28069</v>
      </c>
      <c r="E64" s="1096">
        <f>A64-A12</f>
        <v>0</v>
      </c>
      <c r="F64" s="1096">
        <f>B64-B12</f>
        <v>0</v>
      </c>
      <c r="G64" s="1096">
        <f>C64-A3</f>
        <v>0</v>
      </c>
    </row>
    <row r="66" spans="1:8" x14ac:dyDescent="0.2">
      <c r="A66" s="1105" t="s">
        <v>1156</v>
      </c>
    </row>
    <row r="67" spans="1:8" x14ac:dyDescent="0.2">
      <c r="A67" s="29" t="s">
        <v>184</v>
      </c>
      <c r="B67" s="29" t="s">
        <v>446</v>
      </c>
      <c r="C67" t="s">
        <v>48</v>
      </c>
    </row>
    <row r="68" spans="1:8" x14ac:dyDescent="0.2">
      <c r="A68" s="1103">
        <f>'B10'!D15</f>
        <v>14183</v>
      </c>
      <c r="B68" s="1103">
        <f>'B10'!C15</f>
        <v>13886</v>
      </c>
      <c r="C68" s="1103">
        <f>'B10'!B15</f>
        <v>28069</v>
      </c>
      <c r="E68" s="1096">
        <f>A68-A12</f>
        <v>0</v>
      </c>
      <c r="F68" s="1096">
        <f>B68-B12</f>
        <v>0</v>
      </c>
      <c r="G68" s="1096">
        <f>C68-A3</f>
        <v>0</v>
      </c>
    </row>
    <row r="70" spans="1:8" x14ac:dyDescent="0.2">
      <c r="A70" s="1105" t="s">
        <v>1157</v>
      </c>
    </row>
    <row r="71" spans="1:8" x14ac:dyDescent="0.2">
      <c r="A71" s="29" t="s">
        <v>48</v>
      </c>
    </row>
    <row r="72" spans="1:8" x14ac:dyDescent="0.2">
      <c r="A72" s="1103">
        <f>'B11'!B15</f>
        <v>28069</v>
      </c>
      <c r="E72" s="1096">
        <f>A72-A3</f>
        <v>0</v>
      </c>
    </row>
    <row r="74" spans="1:8" x14ac:dyDescent="0.2">
      <c r="A74" s="1105" t="s">
        <v>1158</v>
      </c>
      <c r="B74" s="1105" t="s">
        <v>1159</v>
      </c>
      <c r="C74" s="1105" t="s">
        <v>1160</v>
      </c>
    </row>
    <row r="75" spans="1:8" x14ac:dyDescent="0.2">
      <c r="A75" s="29" t="s">
        <v>140</v>
      </c>
      <c r="B75" t="s">
        <v>142</v>
      </c>
      <c r="C75" t="s">
        <v>48</v>
      </c>
    </row>
    <row r="76" spans="1:8" x14ac:dyDescent="0.2">
      <c r="A76" s="1103">
        <f>'B12-1'!B16</f>
        <v>7803</v>
      </c>
      <c r="B76" s="1103">
        <f>'B12-2'!B16</f>
        <v>20266</v>
      </c>
      <c r="C76" s="1103">
        <f>'B12-3'!B16</f>
        <v>28069</v>
      </c>
      <c r="E76" s="1096">
        <f>A76-A6</f>
        <v>0</v>
      </c>
      <c r="F76" s="1096">
        <f>B76-C6</f>
        <v>0</v>
      </c>
      <c r="G76" s="1096">
        <f>C76-A3</f>
        <v>0</v>
      </c>
    </row>
    <row r="78" spans="1:8" x14ac:dyDescent="0.2">
      <c r="A78" s="1105" t="s">
        <v>1161</v>
      </c>
      <c r="B78" s="1105" t="s">
        <v>1162</v>
      </c>
      <c r="C78" s="1105" t="s">
        <v>1163</v>
      </c>
      <c r="D78" s="1105" t="s">
        <v>1164</v>
      </c>
      <c r="E78" s="1105" t="s">
        <v>1165</v>
      </c>
    </row>
    <row r="79" spans="1:8" x14ac:dyDescent="0.2">
      <c r="A79" s="29" t="s">
        <v>140</v>
      </c>
      <c r="B79" t="s">
        <v>142</v>
      </c>
      <c r="C79" t="s">
        <v>1166</v>
      </c>
      <c r="D79" t="s">
        <v>1167</v>
      </c>
      <c r="E79" t="s">
        <v>48</v>
      </c>
    </row>
    <row r="80" spans="1:8" x14ac:dyDescent="0.2">
      <c r="A80" s="1103">
        <f>'B13-1'!B18</f>
        <v>7803</v>
      </c>
      <c r="B80" s="1103">
        <f>'B13-2'!B18</f>
        <v>20266</v>
      </c>
      <c r="C80" s="1103">
        <f>'B13-3'!B18</f>
        <v>14183</v>
      </c>
      <c r="D80" s="1103">
        <f>'B13-4'!B18</f>
        <v>13886</v>
      </c>
      <c r="E80" s="1103">
        <f>'B13-5'!B18</f>
        <v>28069</v>
      </c>
      <c r="F80" s="1096">
        <f>A6-A80</f>
        <v>0</v>
      </c>
      <c r="G80" s="1096">
        <f>C6-B80</f>
        <v>0</v>
      </c>
      <c r="H80" s="1096">
        <f>A3-E80</f>
        <v>0</v>
      </c>
    </row>
    <row r="81" spans="1:7" x14ac:dyDescent="0.2">
      <c r="F81" s="1096">
        <f>A12-C80</f>
        <v>0</v>
      </c>
      <c r="G81" s="1096">
        <f>B12-D80</f>
        <v>0</v>
      </c>
    </row>
    <row r="82" spans="1:7" x14ac:dyDescent="0.2">
      <c r="A82" s="1105" t="s">
        <v>1172</v>
      </c>
      <c r="B82" s="1105" t="s">
        <v>1173</v>
      </c>
      <c r="C82" s="1105" t="s">
        <v>1174</v>
      </c>
    </row>
    <row r="83" spans="1:7" x14ac:dyDescent="0.2">
      <c r="A83" s="29" t="s">
        <v>140</v>
      </c>
      <c r="B83" t="s">
        <v>142</v>
      </c>
      <c r="C83" t="s">
        <v>48</v>
      </c>
    </row>
    <row r="84" spans="1:7" x14ac:dyDescent="0.2">
      <c r="A84" s="1103">
        <f>'B14-1'!B18</f>
        <v>7803</v>
      </c>
      <c r="B84" s="1103">
        <f>'B14-2'!B18</f>
        <v>20266</v>
      </c>
      <c r="C84" s="1103">
        <f>'B14-3'!B18</f>
        <v>28069</v>
      </c>
      <c r="E84" s="1096">
        <f>A84-A6</f>
        <v>0</v>
      </c>
      <c r="F84" s="1096">
        <f>B84-C6</f>
        <v>0</v>
      </c>
      <c r="G84" s="1096">
        <f>C84-A3</f>
        <v>0</v>
      </c>
    </row>
    <row r="86" spans="1:7" x14ac:dyDescent="0.2">
      <c r="A86" s="1105" t="s">
        <v>1175</v>
      </c>
      <c r="B86" s="1105" t="s">
        <v>1176</v>
      </c>
      <c r="C86" s="1105" t="s">
        <v>1177</v>
      </c>
    </row>
    <row r="87" spans="1:7" x14ac:dyDescent="0.2">
      <c r="A87" s="29" t="s">
        <v>140</v>
      </c>
      <c r="B87" t="s">
        <v>142</v>
      </c>
      <c r="C87" t="s">
        <v>48</v>
      </c>
    </row>
    <row r="88" spans="1:7" x14ac:dyDescent="0.2">
      <c r="A88" s="1103">
        <f>'B15-1'!C16</f>
        <v>7803</v>
      </c>
      <c r="B88" s="1103">
        <f>'B15-2'!C16</f>
        <v>20266</v>
      </c>
      <c r="C88" s="1103">
        <f>'B15-3'!C16</f>
        <v>28069</v>
      </c>
      <c r="E88" s="1096">
        <f>A88-A6</f>
        <v>0</v>
      </c>
      <c r="F88" s="1096">
        <f>B88-C6</f>
        <v>0</v>
      </c>
      <c r="G88" s="1096">
        <f>C88-A3</f>
        <v>0</v>
      </c>
    </row>
    <row r="90" spans="1:7" x14ac:dyDescent="0.2">
      <c r="A90" s="1105" t="s">
        <v>1181</v>
      </c>
      <c r="B90" s="1105" t="s">
        <v>1182</v>
      </c>
      <c r="C90" s="1105" t="s">
        <v>1178</v>
      </c>
    </row>
    <row r="91" spans="1:7" x14ac:dyDescent="0.2">
      <c r="A91" s="29" t="s">
        <v>123</v>
      </c>
      <c r="B91" t="s">
        <v>126</v>
      </c>
      <c r="C91" t="s">
        <v>48</v>
      </c>
    </row>
    <row r="92" spans="1:7" x14ac:dyDescent="0.2">
      <c r="A92" s="1103">
        <f>'B16-1'!B16</f>
        <v>6350</v>
      </c>
      <c r="B92" s="1103">
        <f>'B16-2'!B16</f>
        <v>21719</v>
      </c>
      <c r="C92" s="1103">
        <f>'B16-3'!B16</f>
        <v>28069</v>
      </c>
      <c r="E92" s="1096">
        <f>A92-E6</f>
        <v>0</v>
      </c>
      <c r="F92" s="1096">
        <f>B92-G6</f>
        <v>0</v>
      </c>
      <c r="G92" s="1096">
        <f>C92-A3</f>
        <v>0</v>
      </c>
    </row>
    <row r="94" spans="1:7" x14ac:dyDescent="0.2">
      <c r="A94" s="1105" t="s">
        <v>1179</v>
      </c>
    </row>
    <row r="95" spans="1:7" x14ac:dyDescent="0.2">
      <c r="A95" s="29" t="s">
        <v>140</v>
      </c>
      <c r="B95" t="s">
        <v>142</v>
      </c>
      <c r="C95" t="s">
        <v>48</v>
      </c>
    </row>
    <row r="96" spans="1:7" x14ac:dyDescent="0.2">
      <c r="A96" s="1103">
        <f>'B17'!H19</f>
        <v>7803</v>
      </c>
      <c r="B96" s="1103">
        <f>'B17'!E19</f>
        <v>20266</v>
      </c>
      <c r="C96" s="1103">
        <f>'B17'!B19</f>
        <v>28069</v>
      </c>
      <c r="E96" s="1096">
        <f>A6-A96</f>
        <v>0</v>
      </c>
      <c r="F96" s="1096">
        <f>B96-C6</f>
        <v>0</v>
      </c>
      <c r="G96" s="1096">
        <f>C96-A3</f>
        <v>0</v>
      </c>
    </row>
    <row r="98" spans="1:7" x14ac:dyDescent="0.2">
      <c r="A98" s="1105" t="s">
        <v>1180</v>
      </c>
    </row>
    <row r="99" spans="1:7" x14ac:dyDescent="0.2">
      <c r="A99" s="29" t="s">
        <v>123</v>
      </c>
      <c r="B99" t="s">
        <v>126</v>
      </c>
      <c r="C99" t="s">
        <v>48</v>
      </c>
    </row>
    <row r="100" spans="1:7" x14ac:dyDescent="0.2">
      <c r="A100" s="1103">
        <f>'B18'!C43</f>
        <v>6350</v>
      </c>
      <c r="B100" s="1103">
        <f>'B18'!C44</f>
        <v>21719</v>
      </c>
      <c r="C100" s="1103">
        <f>'B18'!C45</f>
        <v>28069</v>
      </c>
      <c r="E100" s="1096">
        <f>E6-A100</f>
        <v>0</v>
      </c>
      <c r="F100" s="1096">
        <f>G6-B100</f>
        <v>0</v>
      </c>
      <c r="G100" s="1096">
        <f>A3-C100</f>
        <v>0</v>
      </c>
    </row>
    <row r="102" spans="1:7" x14ac:dyDescent="0.2">
      <c r="A102" s="1105" t="s">
        <v>1183</v>
      </c>
    </row>
    <row r="103" spans="1:7" x14ac:dyDescent="0.2">
      <c r="A103" s="29" t="s">
        <v>140</v>
      </c>
      <c r="B103" t="s">
        <v>142</v>
      </c>
      <c r="C103" t="s">
        <v>48</v>
      </c>
    </row>
    <row r="104" spans="1:7" x14ac:dyDescent="0.2">
      <c r="A104" s="1103">
        <f>'B19'!C43</f>
        <v>7803</v>
      </c>
      <c r="B104" s="1103">
        <f>'B19'!C44</f>
        <v>20266</v>
      </c>
      <c r="C104" s="1103">
        <f>'B19'!C45</f>
        <v>28069</v>
      </c>
      <c r="E104" s="1096">
        <f>A6-A104</f>
        <v>0</v>
      </c>
      <c r="F104" s="1096">
        <f>C6-B104</f>
        <v>0</v>
      </c>
      <c r="G104" s="1096">
        <f>A3-C104</f>
        <v>0</v>
      </c>
    </row>
  </sheetData>
  <mergeCells count="1">
    <mergeCell ref="I2:I12"/>
  </mergeCells>
  <conditionalFormatting sqref="C23 C27 D39 C52">
    <cfRule type="cellIs" dxfId="184" priority="307" operator="equal">
      <formula>$A$3</formula>
    </cfRule>
  </conditionalFormatting>
  <conditionalFormatting sqref="A23:B23">
    <cfRule type="cellIs" dxfId="183" priority="303" operator="equal">
      <formula>$A$6</formula>
    </cfRule>
  </conditionalFormatting>
  <conditionalFormatting sqref="C56">
    <cfRule type="cellIs" dxfId="182" priority="302" operator="equal">
      <formula>$A$3</formula>
    </cfRule>
  </conditionalFormatting>
  <conditionalFormatting sqref="C60">
    <cfRule type="cellIs" dxfId="181" priority="298" operator="equal">
      <formula>$A$3</formula>
    </cfRule>
  </conditionalFormatting>
  <conditionalFormatting sqref="B23">
    <cfRule type="cellIs" dxfId="180" priority="308" operator="equal">
      <formula>$C$6</formula>
    </cfRule>
  </conditionalFormatting>
  <conditionalFormatting sqref="A64">
    <cfRule type="cellIs" dxfId="179" priority="156" operator="equal">
      <formula>$A$12</formula>
    </cfRule>
  </conditionalFormatting>
  <conditionalFormatting sqref="B64">
    <cfRule type="cellIs" dxfId="178" priority="152" operator="equal">
      <formula>$B$12</formula>
    </cfRule>
  </conditionalFormatting>
  <conditionalFormatting sqref="C64">
    <cfRule type="cellIs" dxfId="177" priority="151" operator="equal">
      <formula>$A$3</formula>
    </cfRule>
  </conditionalFormatting>
  <conditionalFormatting sqref="A68">
    <cfRule type="cellIs" dxfId="176" priority="150" operator="equal">
      <formula>$A$12</formula>
    </cfRule>
  </conditionalFormatting>
  <conditionalFormatting sqref="B68">
    <cfRule type="cellIs" dxfId="175" priority="149" operator="equal">
      <formula>$B$12</formula>
    </cfRule>
  </conditionalFormatting>
  <conditionalFormatting sqref="C68">
    <cfRule type="cellIs" dxfId="174" priority="148" operator="equal">
      <formula>$A$3</formula>
    </cfRule>
  </conditionalFormatting>
  <conditionalFormatting sqref="A72">
    <cfRule type="cellIs" dxfId="173" priority="147" operator="equal">
      <formula>$A$3</formula>
    </cfRule>
  </conditionalFormatting>
  <conditionalFormatting sqref="A76">
    <cfRule type="cellIs" dxfId="172" priority="37" operator="equal">
      <formula>$A$6</formula>
    </cfRule>
    <cfRule type="cellIs" dxfId="171" priority="144" operator="equal">
      <formula>#REF!</formula>
    </cfRule>
    <cfRule type="cellIs" dxfId="170" priority="145" operator="equal">
      <formula>$B$8</formula>
    </cfRule>
    <cfRule type="cellIs" dxfId="169" priority="146" operator="equal">
      <formula>$A$3</formula>
    </cfRule>
  </conditionalFormatting>
  <conditionalFormatting sqref="B76">
    <cfRule type="cellIs" dxfId="168" priority="36" operator="equal">
      <formula>$C$6</formula>
    </cfRule>
    <cfRule type="cellIs" dxfId="167" priority="142" operator="equal">
      <formula>#REF!</formula>
    </cfRule>
    <cfRule type="cellIs" dxfId="166" priority="143" operator="equal">
      <formula>#REF!</formula>
    </cfRule>
  </conditionalFormatting>
  <conditionalFormatting sqref="C76">
    <cfRule type="cellIs" dxfId="165" priority="141" operator="equal">
      <formula>$A$3</formula>
    </cfRule>
  </conditionalFormatting>
  <conditionalFormatting sqref="A80">
    <cfRule type="cellIs" dxfId="164" priority="130" operator="equal">
      <formula>$A$6</formula>
    </cfRule>
    <cfRule type="cellIs" dxfId="163" priority="138" operator="equal">
      <formula>#REF!</formula>
    </cfRule>
    <cfRule type="cellIs" dxfId="162" priority="139" operator="equal">
      <formula>$B$8</formula>
    </cfRule>
    <cfRule type="cellIs" dxfId="161" priority="140" operator="equal">
      <formula>$A$3</formula>
    </cfRule>
  </conditionalFormatting>
  <conditionalFormatting sqref="B80">
    <cfRule type="cellIs" dxfId="160" priority="129" operator="equal">
      <formula>$C$6</formula>
    </cfRule>
    <cfRule type="cellIs" dxfId="159" priority="136" operator="equal">
      <formula>#REF!</formula>
    </cfRule>
    <cfRule type="cellIs" dxfId="158" priority="137" operator="equal">
      <formula>#REF!</formula>
    </cfRule>
  </conditionalFormatting>
  <conditionalFormatting sqref="C80">
    <cfRule type="cellIs" dxfId="157" priority="132" operator="equal">
      <formula>$A$12</formula>
    </cfRule>
    <cfRule type="cellIs" dxfId="156" priority="135" operator="equal">
      <formula>$A$3</formula>
    </cfRule>
  </conditionalFormatting>
  <conditionalFormatting sqref="D80:E80">
    <cfRule type="cellIs" dxfId="155" priority="134" operator="equal">
      <formula>$A$3</formula>
    </cfRule>
  </conditionalFormatting>
  <conditionalFormatting sqref="E80">
    <cfRule type="cellIs" dxfId="154" priority="133" operator="equal">
      <formula>$A$3</formula>
    </cfRule>
  </conditionalFormatting>
  <conditionalFormatting sqref="D80">
    <cfRule type="cellIs" dxfId="153" priority="131" operator="equal">
      <formula>$B$12</formula>
    </cfRule>
  </conditionalFormatting>
  <conditionalFormatting sqref="A84">
    <cfRule type="cellIs" dxfId="152" priority="35" operator="equal">
      <formula>$A$6</formula>
    </cfRule>
    <cfRule type="cellIs" dxfId="151" priority="122" operator="equal">
      <formula>#REF!</formula>
    </cfRule>
    <cfRule type="cellIs" dxfId="150" priority="123" operator="equal">
      <formula>$B$8</formula>
    </cfRule>
    <cfRule type="cellIs" dxfId="149" priority="124" operator="equal">
      <formula>$A$3</formula>
    </cfRule>
  </conditionalFormatting>
  <conditionalFormatting sqref="B84">
    <cfRule type="cellIs" dxfId="148" priority="34" operator="equal">
      <formula>$C$6</formula>
    </cfRule>
    <cfRule type="cellIs" dxfId="147" priority="120" operator="equal">
      <formula>#REF!</formula>
    </cfRule>
    <cfRule type="cellIs" dxfId="146" priority="121" operator="equal">
      <formula>#REF!</formula>
    </cfRule>
  </conditionalFormatting>
  <conditionalFormatting sqref="C84">
    <cfRule type="cellIs" dxfId="145" priority="119" operator="equal">
      <formula>$A$3</formula>
    </cfRule>
  </conditionalFormatting>
  <conditionalFormatting sqref="A88">
    <cfRule type="cellIs" dxfId="144" priority="33" operator="equal">
      <formula>$A$6</formula>
    </cfRule>
    <cfRule type="cellIs" dxfId="143" priority="116" operator="equal">
      <formula>#REF!</formula>
    </cfRule>
    <cfRule type="cellIs" dxfId="142" priority="117" operator="equal">
      <formula>$B$8</formula>
    </cfRule>
    <cfRule type="cellIs" dxfId="141" priority="118" operator="equal">
      <formula>$A$3</formula>
    </cfRule>
  </conditionalFormatting>
  <conditionalFormatting sqref="B88">
    <cfRule type="cellIs" dxfId="140" priority="32" operator="equal">
      <formula>$C$6</formula>
    </cfRule>
    <cfRule type="cellIs" dxfId="139" priority="114" operator="equal">
      <formula>#REF!</formula>
    </cfRule>
    <cfRule type="cellIs" dxfId="138" priority="115" operator="equal">
      <formula>#REF!</formula>
    </cfRule>
  </conditionalFormatting>
  <conditionalFormatting sqref="C88">
    <cfRule type="cellIs" dxfId="137" priority="113" operator="equal">
      <formula>$A$3</formula>
    </cfRule>
  </conditionalFormatting>
  <conditionalFormatting sqref="A96">
    <cfRule type="cellIs" dxfId="136" priority="31" operator="equal">
      <formula>$A$6</formula>
    </cfRule>
    <cfRule type="cellIs" dxfId="135" priority="104" operator="equal">
      <formula>#REF!</formula>
    </cfRule>
    <cfRule type="cellIs" dxfId="134" priority="105" operator="equal">
      <formula>$B$8</formula>
    </cfRule>
    <cfRule type="cellIs" dxfId="133" priority="106" operator="equal">
      <formula>$A$3</formula>
    </cfRule>
  </conditionalFormatting>
  <conditionalFormatting sqref="B96">
    <cfRule type="cellIs" dxfId="132" priority="30" operator="equal">
      <formula>$C$6</formula>
    </cfRule>
    <cfRule type="cellIs" dxfId="131" priority="102" operator="equal">
      <formula>#REF!</formula>
    </cfRule>
    <cfRule type="cellIs" dxfId="130" priority="103" operator="equal">
      <formula>#REF!</formula>
    </cfRule>
  </conditionalFormatting>
  <conditionalFormatting sqref="C92">
    <cfRule type="cellIs" dxfId="129" priority="107" operator="equal">
      <formula>$A$3</formula>
    </cfRule>
  </conditionalFormatting>
  <conditionalFormatting sqref="C96">
    <cfRule type="cellIs" dxfId="128" priority="101" operator="equal">
      <formula>$A$3</formula>
    </cfRule>
  </conditionalFormatting>
  <conditionalFormatting sqref="C100">
    <cfRule type="cellIs" dxfId="127" priority="92" operator="equal">
      <formula>$A$3</formula>
    </cfRule>
    <cfRule type="cellIs" dxfId="126" priority="95" operator="equal">
      <formula>$A$3</formula>
    </cfRule>
  </conditionalFormatting>
  <conditionalFormatting sqref="A104">
    <cfRule type="cellIs" dxfId="125" priority="29" operator="equal">
      <formula>$A$6</formula>
    </cfRule>
    <cfRule type="cellIs" dxfId="124" priority="80" operator="equal">
      <formula>#REF!</formula>
    </cfRule>
    <cfRule type="cellIs" dxfId="123" priority="81" operator="equal">
      <formula>$B$8</formula>
    </cfRule>
    <cfRule type="cellIs" dxfId="122" priority="82" operator="equal">
      <formula>$A$3</formula>
    </cfRule>
  </conditionalFormatting>
  <conditionalFormatting sqref="B104">
    <cfRule type="cellIs" dxfId="121" priority="28" operator="equal">
      <formula>$C$6</formula>
    </cfRule>
    <cfRule type="cellIs" dxfId="120" priority="78" operator="equal">
      <formula>#REF!</formula>
    </cfRule>
    <cfRule type="cellIs" dxfId="119" priority="79" operator="equal">
      <formula>#REF!</formula>
    </cfRule>
  </conditionalFormatting>
  <conditionalFormatting sqref="C104">
    <cfRule type="cellIs" dxfId="118" priority="77" operator="equal">
      <formula>$A$3</formula>
    </cfRule>
  </conditionalFormatting>
  <conditionalFormatting sqref="A23">
    <cfRule type="cellIs" dxfId="117" priority="76" operator="equal">
      <formula>$A$6</formula>
    </cfRule>
  </conditionalFormatting>
  <conditionalFormatting sqref="B23">
    <cfRule type="cellIs" dxfId="116" priority="75" operator="equal">
      <formula>$C$6</formula>
    </cfRule>
  </conditionalFormatting>
  <conditionalFormatting sqref="C27">
    <cfRule type="cellIs" dxfId="115" priority="53" operator="equal">
      <formula>$A$3</formula>
    </cfRule>
  </conditionalFormatting>
  <conditionalFormatting sqref="A27">
    <cfRule type="cellIs" dxfId="114" priority="47" operator="equal">
      <formula>$A$6</formula>
    </cfRule>
  </conditionalFormatting>
  <conditionalFormatting sqref="B27">
    <cfRule type="cellIs" dxfId="113" priority="46" operator="equal">
      <formula>$C$6</formula>
    </cfRule>
  </conditionalFormatting>
  <conditionalFormatting sqref="B39">
    <cfRule type="cellIs" dxfId="112" priority="45" operator="equal">
      <formula>$A$6</formula>
    </cfRule>
  </conditionalFormatting>
  <conditionalFormatting sqref="C39">
    <cfRule type="cellIs" dxfId="111" priority="44" operator="equal">
      <formula>$C$6</formula>
    </cfRule>
  </conditionalFormatting>
  <conditionalFormatting sqref="A52">
    <cfRule type="cellIs" dxfId="110" priority="43" operator="equal">
      <formula>$A$6</formula>
    </cfRule>
  </conditionalFormatting>
  <conditionalFormatting sqref="B52">
    <cfRule type="cellIs" dxfId="109" priority="42" operator="equal">
      <formula>$C$6</formula>
    </cfRule>
  </conditionalFormatting>
  <conditionalFormatting sqref="A56">
    <cfRule type="cellIs" dxfId="108" priority="41" operator="equal">
      <formula>$A$6</formula>
    </cfRule>
  </conditionalFormatting>
  <conditionalFormatting sqref="B56">
    <cfRule type="cellIs" dxfId="107" priority="40" operator="equal">
      <formula>$C$6</formula>
    </cfRule>
  </conditionalFormatting>
  <conditionalFormatting sqref="A60">
    <cfRule type="cellIs" dxfId="106" priority="39" operator="equal">
      <formula>$A$6</formula>
    </cfRule>
  </conditionalFormatting>
  <conditionalFormatting sqref="B60">
    <cfRule type="cellIs" dxfId="105" priority="38" operator="equal">
      <formula>$C$6</formula>
    </cfRule>
  </conditionalFormatting>
  <conditionalFormatting sqref="B100">
    <cfRule type="cellIs" dxfId="104" priority="309" operator="equal">
      <formula>$G$6</formula>
    </cfRule>
  </conditionalFormatting>
  <conditionalFormatting sqref="A100">
    <cfRule type="cellIs" dxfId="103" priority="310" operator="equal">
      <formula>$E$6</formula>
    </cfRule>
  </conditionalFormatting>
  <conditionalFormatting sqref="A18">
    <cfRule type="cellIs" dxfId="102" priority="13" operator="equal">
      <formula>$A$3</formula>
    </cfRule>
  </conditionalFormatting>
  <conditionalFormatting sqref="A92">
    <cfRule type="cellIs" dxfId="101" priority="9" operator="equal">
      <formula>$E$6</formula>
    </cfRule>
  </conditionalFormatting>
  <conditionalFormatting sqref="B92">
    <cfRule type="cellIs" dxfId="100" priority="8" operator="equal">
      <formula>$G$6</formula>
    </cfRule>
  </conditionalFormatting>
  <conditionalFormatting sqref="B18">
    <cfRule type="cellIs" dxfId="99" priority="5" operator="equal">
      <formula>2385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2945172-BF00-4D7B-9C96-88142E67DF3E}">
            <xm:f>'B4'!$B$16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A18</xm:sqref>
        </x14:conditionalFormatting>
        <x14:conditionalFormatting xmlns:xm="http://schemas.microsoft.com/office/excel/2006/main">
          <x14:cfRule type="cellIs" priority="6" operator="equal" id="{132DAE8A-772D-43E8-9D6F-A2A6165F447D}">
            <xm:f>'D-1'!$B$16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2" operator="equal" id="{BD9454DF-BCBA-4A99-800C-0CF3F16DCE04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B18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7"/>
  <sheetViews>
    <sheetView workbookViewId="0">
      <selection activeCell="L24" sqref="L24"/>
    </sheetView>
  </sheetViews>
  <sheetFormatPr defaultColWidth="11.85546875" defaultRowHeight="12.75" x14ac:dyDescent="0.2"/>
  <cols>
    <col min="1" max="8" width="10.7109375" customWidth="1"/>
  </cols>
  <sheetData>
    <row r="2" spans="1:9" ht="30.75" customHeight="1" x14ac:dyDescent="0.7">
      <c r="A2" s="1115" t="s">
        <v>1148</v>
      </c>
      <c r="B2" s="1112"/>
      <c r="C2" s="1112"/>
      <c r="D2" s="1173"/>
      <c r="E2" s="1116" t="s">
        <v>1192</v>
      </c>
      <c r="F2" s="1091"/>
      <c r="G2" s="1091"/>
      <c r="H2" s="1091"/>
      <c r="I2" s="1647" t="s">
        <v>1249</v>
      </c>
    </row>
    <row r="3" spans="1:9" ht="12.75" customHeight="1" x14ac:dyDescent="0.2">
      <c r="A3" s="1117">
        <f>A6+C6</f>
        <v>2385</v>
      </c>
      <c r="B3" s="1118"/>
      <c r="C3" s="1118"/>
      <c r="D3" s="1174"/>
      <c r="E3" s="1117">
        <f>E6+G6</f>
        <v>2145</v>
      </c>
      <c r="F3" s="1118"/>
      <c r="G3" s="1118"/>
      <c r="H3" s="1118"/>
      <c r="I3" s="1647"/>
    </row>
    <row r="4" spans="1:9" ht="12.75" customHeight="1" x14ac:dyDescent="0.2">
      <c r="A4" s="1119"/>
      <c r="B4" s="1119"/>
      <c r="C4" s="1119"/>
      <c r="D4" s="1175"/>
      <c r="E4" s="1119"/>
      <c r="F4" s="1119"/>
      <c r="G4" s="1119"/>
      <c r="H4" s="29"/>
      <c r="I4" s="1647"/>
    </row>
    <row r="5" spans="1:9" ht="12.75" customHeight="1" x14ac:dyDescent="0.2">
      <c r="A5" s="1120" t="s">
        <v>140</v>
      </c>
      <c r="B5" s="1091"/>
      <c r="C5" s="1091" t="s">
        <v>142</v>
      </c>
      <c r="D5" s="1176"/>
      <c r="E5" s="1120" t="s">
        <v>140</v>
      </c>
      <c r="F5" s="1091"/>
      <c r="G5" s="1091" t="s">
        <v>142</v>
      </c>
      <c r="H5" s="1091"/>
      <c r="I5" s="1647"/>
    </row>
    <row r="6" spans="1:9" ht="12.75" customHeight="1" x14ac:dyDescent="0.2">
      <c r="A6" s="1163">
        <v>756</v>
      </c>
      <c r="B6" s="1118"/>
      <c r="C6" s="1163">
        <v>1629</v>
      </c>
      <c r="D6" s="1174"/>
      <c r="E6" s="1163">
        <v>679</v>
      </c>
      <c r="F6" s="1118"/>
      <c r="G6" s="1163">
        <v>1466</v>
      </c>
      <c r="H6" s="1118"/>
      <c r="I6" s="1647"/>
    </row>
    <row r="7" spans="1:9" ht="12.75" customHeight="1" x14ac:dyDescent="0.2">
      <c r="A7" s="1102"/>
      <c r="B7" s="29"/>
      <c r="C7" s="29"/>
      <c r="D7" s="1175"/>
      <c r="E7" s="1102"/>
      <c r="F7" s="29"/>
      <c r="G7" s="29"/>
      <c r="H7" s="29"/>
      <c r="I7" s="1647"/>
    </row>
    <row r="8" spans="1:9" ht="12.75" customHeight="1" x14ac:dyDescent="0.2">
      <c r="A8" s="1121" t="s">
        <v>184</v>
      </c>
      <c r="B8" s="1164">
        <v>455</v>
      </c>
      <c r="C8" s="1121" t="s">
        <v>184</v>
      </c>
      <c r="D8" s="1177">
        <v>1270</v>
      </c>
      <c r="E8" s="1121" t="s">
        <v>184</v>
      </c>
      <c r="F8" s="1164">
        <v>416</v>
      </c>
      <c r="G8" s="1121" t="s">
        <v>184</v>
      </c>
      <c r="H8" s="1164">
        <v>1187</v>
      </c>
      <c r="I8" s="1647"/>
    </row>
    <row r="9" spans="1:9" ht="12.75" customHeight="1" x14ac:dyDescent="0.2">
      <c r="A9" s="1122" t="s">
        <v>446</v>
      </c>
      <c r="B9" s="1164">
        <v>301</v>
      </c>
      <c r="C9" s="1122" t="s">
        <v>446</v>
      </c>
      <c r="D9" s="1177">
        <v>359</v>
      </c>
      <c r="E9" s="1122" t="s">
        <v>446</v>
      </c>
      <c r="F9" s="1164">
        <v>263</v>
      </c>
      <c r="G9" s="1122" t="s">
        <v>446</v>
      </c>
      <c r="H9" s="1164">
        <v>279</v>
      </c>
      <c r="I9" s="1647"/>
    </row>
    <row r="10" spans="1:9" ht="12.75" customHeight="1" x14ac:dyDescent="0.2">
      <c r="A10" s="1102"/>
      <c r="B10" s="1102"/>
      <c r="C10" s="1102"/>
      <c r="D10" s="1175"/>
      <c r="E10" s="29"/>
      <c r="F10" s="29"/>
      <c r="G10" s="29"/>
      <c r="H10" s="29"/>
      <c r="I10" s="1647"/>
    </row>
    <row r="11" spans="1:9" ht="12.75" customHeight="1" x14ac:dyDescent="0.2">
      <c r="A11" s="1120" t="s">
        <v>1149</v>
      </c>
      <c r="B11" s="1120" t="s">
        <v>1150</v>
      </c>
      <c r="C11" s="1102"/>
      <c r="D11" s="1178"/>
      <c r="E11" s="29"/>
      <c r="F11" s="29"/>
      <c r="G11" s="29"/>
      <c r="H11" s="29"/>
      <c r="I11" s="1647"/>
    </row>
    <row r="12" spans="1:9" ht="12.75" customHeight="1" x14ac:dyDescent="0.2">
      <c r="A12" s="1117">
        <f>B8+D8</f>
        <v>1725</v>
      </c>
      <c r="B12" s="1117">
        <f>B9+D9</f>
        <v>660</v>
      </c>
      <c r="C12" s="1102"/>
      <c r="D12" s="1175"/>
      <c r="E12" s="29"/>
      <c r="F12" s="29"/>
      <c r="G12" s="29"/>
      <c r="H12" s="29"/>
      <c r="I12" s="1647"/>
    </row>
    <row r="13" spans="1:9" x14ac:dyDescent="0.2">
      <c r="A13" s="1102"/>
      <c r="B13" s="1102"/>
      <c r="C13" s="1102"/>
      <c r="D13" s="29"/>
      <c r="E13" s="29"/>
      <c r="F13" s="29"/>
      <c r="G13" s="29"/>
      <c r="H13" s="29"/>
      <c r="I13" s="1647"/>
    </row>
    <row r="14" spans="1:9" ht="30.75" x14ac:dyDescent="0.7">
      <c r="A14" s="1123" t="s">
        <v>1198</v>
      </c>
      <c r="B14" s="1112"/>
      <c r="C14" s="1112"/>
      <c r="D14" s="1112"/>
      <c r="E14" s="29"/>
      <c r="F14" s="29"/>
      <c r="G14" s="29"/>
      <c r="H14" s="29"/>
      <c r="I14" s="1647"/>
    </row>
    <row r="15" spans="1:9" x14ac:dyDescent="0.2">
      <c r="A15" s="1117">
        <f>A18+C18</f>
        <v>172</v>
      </c>
      <c r="B15" s="1118"/>
      <c r="C15" s="1118"/>
      <c r="D15" s="1118"/>
      <c r="E15" s="29"/>
      <c r="F15" s="29"/>
      <c r="G15" s="29"/>
      <c r="H15" s="29"/>
      <c r="I15" s="1647"/>
    </row>
    <row r="16" spans="1:9" x14ac:dyDescent="0.2">
      <c r="A16" s="1119"/>
      <c r="B16" s="1119"/>
      <c r="C16" s="1119"/>
      <c r="D16" s="29"/>
      <c r="E16" s="29"/>
      <c r="F16" s="29"/>
      <c r="G16" s="29"/>
      <c r="H16" s="29"/>
      <c r="I16" s="1647"/>
    </row>
    <row r="17" spans="1:9" x14ac:dyDescent="0.2">
      <c r="A17" s="1120" t="s">
        <v>140</v>
      </c>
      <c r="B17" s="1091"/>
      <c r="C17" s="1091" t="s">
        <v>142</v>
      </c>
      <c r="D17" s="1091"/>
      <c r="E17" s="29"/>
      <c r="F17" s="29"/>
      <c r="G17" s="29"/>
      <c r="H17" s="29"/>
      <c r="I17" s="1647"/>
    </row>
    <row r="18" spans="1:9" x14ac:dyDescent="0.2">
      <c r="A18" s="1163">
        <v>55</v>
      </c>
      <c r="B18" s="1118"/>
      <c r="C18" s="1163">
        <v>117</v>
      </c>
      <c r="D18" s="1118"/>
      <c r="E18" s="29"/>
      <c r="F18" s="29"/>
      <c r="G18" s="29"/>
      <c r="H18" s="29"/>
      <c r="I18" s="1647"/>
    </row>
    <row r="19" spans="1:9" x14ac:dyDescent="0.2">
      <c r="A19" s="1102"/>
      <c r="B19" s="29"/>
      <c r="C19" s="29"/>
      <c r="D19" s="29"/>
      <c r="E19" s="29"/>
      <c r="F19" s="29"/>
      <c r="G19" s="29"/>
      <c r="H19" s="29"/>
      <c r="I19" s="1647"/>
    </row>
    <row r="20" spans="1:9" x14ac:dyDescent="0.2">
      <c r="A20" s="1121" t="s">
        <v>184</v>
      </c>
      <c r="B20" s="1164">
        <v>25</v>
      </c>
      <c r="C20" s="1121" t="s">
        <v>184</v>
      </c>
      <c r="D20" s="1164">
        <v>58</v>
      </c>
      <c r="E20" s="29"/>
      <c r="F20" s="29"/>
      <c r="G20" s="29"/>
      <c r="H20" s="29"/>
      <c r="I20" s="1647"/>
    </row>
    <row r="21" spans="1:9" x14ac:dyDescent="0.2">
      <c r="A21" s="1122" t="s">
        <v>446</v>
      </c>
      <c r="B21" s="1164">
        <v>30</v>
      </c>
      <c r="C21" s="1122" t="s">
        <v>446</v>
      </c>
      <c r="D21" s="1164">
        <v>59</v>
      </c>
      <c r="E21" s="29"/>
      <c r="F21" s="29"/>
      <c r="G21" s="29"/>
      <c r="H21" s="29"/>
      <c r="I21" s="1647"/>
    </row>
    <row r="22" spans="1:9" x14ac:dyDescent="0.2">
      <c r="A22" s="1102"/>
      <c r="B22" s="1102"/>
      <c r="C22" s="1102"/>
      <c r="D22" s="29"/>
      <c r="E22" s="29"/>
      <c r="F22" s="29"/>
      <c r="G22" s="29"/>
      <c r="H22" s="29"/>
    </row>
    <row r="23" spans="1:9" x14ac:dyDescent="0.2">
      <c r="A23" s="1120" t="s">
        <v>1149</v>
      </c>
      <c r="B23" s="1120" t="s">
        <v>1150</v>
      </c>
      <c r="C23" s="1102"/>
      <c r="D23" s="1102"/>
      <c r="E23" s="29"/>
      <c r="F23" s="29"/>
      <c r="G23" s="29"/>
      <c r="H23" s="29"/>
    </row>
    <row r="24" spans="1:9" x14ac:dyDescent="0.2">
      <c r="A24" s="1117">
        <f>B20+D20</f>
        <v>83</v>
      </c>
      <c r="B24" s="1117">
        <f>B21+D21</f>
        <v>89</v>
      </c>
      <c r="C24" s="1102"/>
      <c r="D24" s="29"/>
      <c r="E24" s="29"/>
      <c r="F24" s="29"/>
      <c r="G24" s="29"/>
      <c r="H24" s="29"/>
    </row>
    <row r="25" spans="1:9" x14ac:dyDescent="0.2">
      <c r="A25" s="1102"/>
      <c r="B25" s="1102"/>
      <c r="C25" s="1102"/>
      <c r="D25" s="29"/>
      <c r="E25" s="29"/>
      <c r="F25" s="29"/>
      <c r="G25" s="29"/>
      <c r="H25" s="29"/>
    </row>
    <row r="26" spans="1:9" ht="30.75" x14ac:dyDescent="0.7">
      <c r="A26" s="1126" t="s">
        <v>1206</v>
      </c>
      <c r="B26" s="1127"/>
      <c r="C26" s="1127"/>
      <c r="D26" s="1127"/>
      <c r="E26" s="1127"/>
      <c r="F26" s="1127"/>
      <c r="G26" s="1127"/>
      <c r="H26" s="1127"/>
    </row>
    <row r="28" spans="1:9" x14ac:dyDescent="0.2">
      <c r="A28" s="1105" t="s">
        <v>1184</v>
      </c>
    </row>
    <row r="29" spans="1:9" x14ac:dyDescent="0.2">
      <c r="A29" s="1096" t="s">
        <v>140</v>
      </c>
      <c r="C29" t="s">
        <v>142</v>
      </c>
      <c r="E29" t="s">
        <v>48</v>
      </c>
    </row>
    <row r="30" spans="1:9" x14ac:dyDescent="0.2">
      <c r="A30" s="1102" t="s">
        <v>184</v>
      </c>
      <c r="B30" s="29" t="s">
        <v>446</v>
      </c>
      <c r="C30" s="29" t="s">
        <v>184</v>
      </c>
      <c r="D30" s="29" t="s">
        <v>446</v>
      </c>
    </row>
    <row r="31" spans="1:9" x14ac:dyDescent="0.2">
      <c r="A31" s="1103">
        <f>'D-1'!L16</f>
        <v>455</v>
      </c>
      <c r="B31" s="1103">
        <f>'D-2'!M16</f>
        <v>301</v>
      </c>
      <c r="C31" s="1103">
        <f>'D-1'!H16</f>
        <v>1270</v>
      </c>
      <c r="D31" s="1103">
        <f>'D-1'!G16</f>
        <v>359</v>
      </c>
      <c r="E31" s="1103">
        <f>'D-1'!B16</f>
        <v>2385</v>
      </c>
      <c r="F31" s="1096">
        <f>B8-A31</f>
        <v>0</v>
      </c>
      <c r="G31" s="1096">
        <f>B9-B31</f>
        <v>0</v>
      </c>
    </row>
    <row r="32" spans="1:9" x14ac:dyDescent="0.2">
      <c r="F32" s="1096">
        <f>D8-C31</f>
        <v>0</v>
      </c>
      <c r="G32" s="1096">
        <f>D9-D31</f>
        <v>0</v>
      </c>
    </row>
    <row r="33" spans="1:7" x14ac:dyDescent="0.2">
      <c r="A33" s="1105" t="s">
        <v>1185</v>
      </c>
    </row>
    <row r="34" spans="1:7" x14ac:dyDescent="0.2">
      <c r="A34" s="1096" t="s">
        <v>140</v>
      </c>
      <c r="B34" t="s">
        <v>142</v>
      </c>
      <c r="C34" t="s">
        <v>48</v>
      </c>
    </row>
    <row r="35" spans="1:7" x14ac:dyDescent="0.2">
      <c r="A35" s="1104">
        <f>'D-2'!L16</f>
        <v>756</v>
      </c>
      <c r="B35" s="1109">
        <f>'D-2'!H16</f>
        <v>1629</v>
      </c>
      <c r="C35" s="1104">
        <f>'D-2'!B16</f>
        <v>2385</v>
      </c>
      <c r="E35" s="1096"/>
      <c r="F35" s="1096"/>
      <c r="G35" s="1096">
        <f>A3-C35</f>
        <v>0</v>
      </c>
    </row>
    <row r="37" spans="1:7" x14ac:dyDescent="0.2">
      <c r="A37" s="1105" t="s">
        <v>1186</v>
      </c>
    </row>
    <row r="38" spans="1:7" x14ac:dyDescent="0.2">
      <c r="A38" s="1096" t="s">
        <v>140</v>
      </c>
      <c r="B38" t="s">
        <v>142</v>
      </c>
      <c r="C38" t="s">
        <v>48</v>
      </c>
    </row>
    <row r="39" spans="1:7" x14ac:dyDescent="0.2">
      <c r="A39" s="1103">
        <f>'D-3'!H19</f>
        <v>756</v>
      </c>
      <c r="B39" s="1103">
        <f>'D-3'!E19</f>
        <v>1629</v>
      </c>
      <c r="C39" s="1103">
        <f>'D-3'!B19</f>
        <v>2385</v>
      </c>
      <c r="E39" s="1096">
        <f>A6-A39</f>
        <v>0</v>
      </c>
      <c r="F39" s="1096">
        <f>C6-B39</f>
        <v>0</v>
      </c>
      <c r="G39" s="1096">
        <f>A3-C39</f>
        <v>0</v>
      </c>
    </row>
    <row r="40" spans="1:7" x14ac:dyDescent="0.2">
      <c r="A40" s="1096"/>
      <c r="B40" s="1096"/>
      <c r="C40" s="1096"/>
      <c r="E40" s="1106"/>
      <c r="F40" s="1106"/>
      <c r="G40" s="1106"/>
    </row>
    <row r="41" spans="1:7" x14ac:dyDescent="0.2">
      <c r="A41" s="1105" t="s">
        <v>1187</v>
      </c>
    </row>
    <row r="42" spans="1:7" x14ac:dyDescent="0.2">
      <c r="A42" s="1096" t="s">
        <v>140</v>
      </c>
      <c r="B42" t="s">
        <v>142</v>
      </c>
      <c r="C42" t="s">
        <v>48</v>
      </c>
    </row>
    <row r="43" spans="1:7" x14ac:dyDescent="0.2">
      <c r="A43" s="1103">
        <f>'D-4'!H33</f>
        <v>756</v>
      </c>
      <c r="B43" s="1103">
        <f>'D-4'!E33</f>
        <v>1629</v>
      </c>
      <c r="C43" s="1103">
        <f>'D-4'!B33</f>
        <v>2385</v>
      </c>
      <c r="E43" s="1096">
        <f>A6-A43</f>
        <v>0</v>
      </c>
      <c r="F43" s="1096">
        <f>C6-B43</f>
        <v>0</v>
      </c>
      <c r="G43" s="1096">
        <f>A3-C43</f>
        <v>0</v>
      </c>
    </row>
    <row r="44" spans="1:7" x14ac:dyDescent="0.2">
      <c r="E44" s="1096"/>
      <c r="F44" s="1096"/>
      <c r="G44" s="1096"/>
    </row>
    <row r="45" spans="1:7" x14ac:dyDescent="0.2">
      <c r="A45" s="1105" t="s">
        <v>1188</v>
      </c>
    </row>
    <row r="46" spans="1:7" x14ac:dyDescent="0.2">
      <c r="A46" t="s">
        <v>48</v>
      </c>
    </row>
    <row r="47" spans="1:7" x14ac:dyDescent="0.2">
      <c r="A47" s="1103">
        <f>'D-5'!B26</f>
        <v>756</v>
      </c>
      <c r="C47" s="1096"/>
      <c r="D47" s="1096"/>
      <c r="E47" s="1096">
        <f>A47-A6</f>
        <v>0</v>
      </c>
    </row>
    <row r="48" spans="1:7" x14ac:dyDescent="0.2">
      <c r="C48" s="1096"/>
      <c r="D48" s="1096"/>
      <c r="E48" s="1096"/>
    </row>
    <row r="49" spans="1:7" x14ac:dyDescent="0.2">
      <c r="A49" s="1105" t="s">
        <v>1189</v>
      </c>
    </row>
    <row r="50" spans="1:7" x14ac:dyDescent="0.2">
      <c r="A50" s="29" t="s">
        <v>184</v>
      </c>
      <c r="B50" s="29" t="s">
        <v>446</v>
      </c>
      <c r="C50" t="s">
        <v>48</v>
      </c>
    </row>
    <row r="51" spans="1:7" x14ac:dyDescent="0.2">
      <c r="A51" s="1103">
        <f>'D-6'!D12</f>
        <v>455</v>
      </c>
      <c r="B51" s="1103">
        <f>'D-6'!C12</f>
        <v>301</v>
      </c>
      <c r="C51" s="1103">
        <f>'D-6'!B12</f>
        <v>756</v>
      </c>
      <c r="E51" s="1096">
        <f>A51-B8</f>
        <v>0</v>
      </c>
      <c r="F51" s="1096">
        <f>B51-B9</f>
        <v>0</v>
      </c>
      <c r="G51" s="1096">
        <f>C51-A6</f>
        <v>0</v>
      </c>
    </row>
    <row r="53" spans="1:7" x14ac:dyDescent="0.2">
      <c r="A53" s="1105" t="s">
        <v>1190</v>
      </c>
    </row>
    <row r="54" spans="1:7" x14ac:dyDescent="0.2">
      <c r="A54" s="1096" t="s">
        <v>140</v>
      </c>
      <c r="C54" t="s">
        <v>142</v>
      </c>
      <c r="E54" t="s">
        <v>48</v>
      </c>
    </row>
    <row r="55" spans="1:7" x14ac:dyDescent="0.2">
      <c r="A55" s="1102" t="s">
        <v>184</v>
      </c>
      <c r="B55" s="29" t="s">
        <v>446</v>
      </c>
      <c r="C55" s="29" t="s">
        <v>184</v>
      </c>
      <c r="D55" s="29" t="s">
        <v>446</v>
      </c>
    </row>
    <row r="56" spans="1:7" x14ac:dyDescent="0.2">
      <c r="A56" s="1103">
        <f>'D-7'!J104</f>
        <v>455</v>
      </c>
      <c r="B56" s="1103">
        <f>'D-7'!I104</f>
        <v>301</v>
      </c>
      <c r="C56" s="1103">
        <f>'D-7'!G104</f>
        <v>1270</v>
      </c>
      <c r="D56" s="1103">
        <f>'D-7'!F104</f>
        <v>359</v>
      </c>
      <c r="E56" s="1103">
        <f>'D-7'!B104</f>
        <v>2385</v>
      </c>
      <c r="F56" s="1096">
        <f>B8-A56</f>
        <v>0</v>
      </c>
      <c r="G56" s="1096">
        <f>B9-B56</f>
        <v>0</v>
      </c>
    </row>
    <row r="57" spans="1:7" x14ac:dyDescent="0.2">
      <c r="F57" s="1096">
        <f>D8-C56</f>
        <v>0</v>
      </c>
      <c r="G57" s="1096">
        <f>D9-D56</f>
        <v>0</v>
      </c>
    </row>
    <row r="58" spans="1:7" x14ac:dyDescent="0.2">
      <c r="A58" s="1105" t="s">
        <v>1191</v>
      </c>
      <c r="F58" s="1096"/>
    </row>
    <row r="59" spans="1:7" x14ac:dyDescent="0.2">
      <c r="A59" s="1096" t="s">
        <v>140</v>
      </c>
      <c r="C59" t="s">
        <v>142</v>
      </c>
      <c r="E59" t="s">
        <v>48</v>
      </c>
    </row>
    <row r="60" spans="1:7" x14ac:dyDescent="0.2">
      <c r="A60" s="1102" t="s">
        <v>184</v>
      </c>
      <c r="B60" s="29" t="s">
        <v>446</v>
      </c>
      <c r="C60" s="29" t="s">
        <v>184</v>
      </c>
      <c r="D60" s="29" t="s">
        <v>446</v>
      </c>
    </row>
    <row r="61" spans="1:7" x14ac:dyDescent="0.2">
      <c r="A61" s="1103">
        <f>'D-8-1'!C63</f>
        <v>416</v>
      </c>
      <c r="B61" s="1103">
        <f>'D-8-1'!C64</f>
        <v>263</v>
      </c>
      <c r="C61" s="1103">
        <f>'D-8-2'!C63</f>
        <v>1187</v>
      </c>
      <c r="D61" s="1103">
        <f>'D-8-2'!C64</f>
        <v>279</v>
      </c>
      <c r="E61" s="1103">
        <f>'D-8-3'!C65</f>
        <v>2145</v>
      </c>
      <c r="F61" s="1096">
        <f>F8-A61</f>
        <v>0</v>
      </c>
      <c r="G61" s="1096">
        <f>F9-B61</f>
        <v>0</v>
      </c>
    </row>
    <row r="62" spans="1:7" x14ac:dyDescent="0.2">
      <c r="F62" s="1096">
        <f>H8-C61</f>
        <v>0</v>
      </c>
      <c r="G62" s="1096">
        <f>H9-D61</f>
        <v>0</v>
      </c>
    </row>
    <row r="63" spans="1:7" x14ac:dyDescent="0.2">
      <c r="A63" s="1105" t="s">
        <v>1194</v>
      </c>
    </row>
    <row r="64" spans="1:7" x14ac:dyDescent="0.2">
      <c r="A64" s="29" t="s">
        <v>184</v>
      </c>
      <c r="B64" s="29" t="s">
        <v>446</v>
      </c>
      <c r="C64" t="s">
        <v>48</v>
      </c>
    </row>
    <row r="65" spans="1:8" x14ac:dyDescent="0.2">
      <c r="A65" s="1104">
        <f>'D-9'!D13</f>
        <v>1725</v>
      </c>
      <c r="B65" s="1104">
        <f>'D-9'!C13</f>
        <v>660</v>
      </c>
      <c r="C65" s="1103">
        <f>'D-9'!B13</f>
        <v>2385</v>
      </c>
      <c r="E65" s="1096">
        <f>A65-A12</f>
        <v>0</v>
      </c>
      <c r="F65" s="1096">
        <f>B65-B12</f>
        <v>0</v>
      </c>
      <c r="G65" s="1096">
        <f>C65-A3</f>
        <v>0</v>
      </c>
    </row>
    <row r="66" spans="1:8" x14ac:dyDescent="0.2">
      <c r="F66" s="1096"/>
    </row>
    <row r="67" spans="1:8" x14ac:dyDescent="0.2">
      <c r="A67" s="1105" t="s">
        <v>1195</v>
      </c>
      <c r="F67" s="1096"/>
    </row>
    <row r="68" spans="1:8" x14ac:dyDescent="0.2">
      <c r="A68" s="1096" t="s">
        <v>140</v>
      </c>
      <c r="C68" t="s">
        <v>142</v>
      </c>
      <c r="E68" t="s">
        <v>48</v>
      </c>
    </row>
    <row r="69" spans="1:8" x14ac:dyDescent="0.2">
      <c r="A69" s="1102" t="s">
        <v>184</v>
      </c>
      <c r="B69" s="29" t="s">
        <v>446</v>
      </c>
      <c r="C69" s="29" t="s">
        <v>184</v>
      </c>
      <c r="D69" s="29" t="s">
        <v>446</v>
      </c>
    </row>
    <row r="70" spans="1:8" x14ac:dyDescent="0.2">
      <c r="A70" s="1103">
        <f>'D-10-1'!C44</f>
        <v>416</v>
      </c>
      <c r="B70" s="1103">
        <f>'D-10-1'!C45</f>
        <v>263</v>
      </c>
      <c r="C70" s="1103">
        <f>'D-10-2'!C44</f>
        <v>1187</v>
      </c>
      <c r="D70" s="1103">
        <f>'D-10-2'!C45</f>
        <v>279</v>
      </c>
      <c r="E70" s="1103">
        <f>'D-10-3'!C46</f>
        <v>2145</v>
      </c>
      <c r="F70" s="1096">
        <f>F8-A70</f>
        <v>0</v>
      </c>
      <c r="G70" s="1096">
        <f>F9-B70</f>
        <v>0</v>
      </c>
    </row>
    <row r="71" spans="1:8" x14ac:dyDescent="0.2">
      <c r="F71" s="1096">
        <f>H8-C70</f>
        <v>0</v>
      </c>
      <c r="G71" s="1096">
        <f>H9-D70</f>
        <v>0</v>
      </c>
    </row>
    <row r="72" spans="1:8" x14ac:dyDescent="0.2">
      <c r="A72" s="1105" t="s">
        <v>1196</v>
      </c>
      <c r="F72" s="1096"/>
    </row>
    <row r="73" spans="1:8" x14ac:dyDescent="0.2">
      <c r="A73" s="1096" t="s">
        <v>140</v>
      </c>
      <c r="C73" t="s">
        <v>142</v>
      </c>
      <c r="E73" t="s">
        <v>48</v>
      </c>
    </row>
    <row r="74" spans="1:8" x14ac:dyDescent="0.2">
      <c r="A74" s="1102" t="s">
        <v>184</v>
      </c>
      <c r="B74" s="29" t="s">
        <v>446</v>
      </c>
      <c r="C74" s="29" t="s">
        <v>184</v>
      </c>
      <c r="D74" s="29" t="s">
        <v>446</v>
      </c>
    </row>
    <row r="75" spans="1:8" x14ac:dyDescent="0.2">
      <c r="A75" s="1103">
        <f>'D-11'!K24</f>
        <v>455</v>
      </c>
      <c r="B75" s="1103">
        <f>'D-11'!J24</f>
        <v>301</v>
      </c>
      <c r="C75" s="1103">
        <f>'D-11'!H24</f>
        <v>1270</v>
      </c>
      <c r="D75" s="1103">
        <f>'D-11'!G24</f>
        <v>359</v>
      </c>
      <c r="E75" s="1103">
        <f>'D-11'!C24</f>
        <v>2385</v>
      </c>
      <c r="F75" s="1096">
        <f>B8-A75</f>
        <v>0</v>
      </c>
      <c r="G75" s="1096">
        <f>B9-B75</f>
        <v>0</v>
      </c>
    </row>
    <row r="76" spans="1:8" x14ac:dyDescent="0.2">
      <c r="F76" s="1096">
        <f>D8-C75</f>
        <v>0</v>
      </c>
      <c r="G76" s="1096">
        <f>D9-D75</f>
        <v>0</v>
      </c>
    </row>
    <row r="77" spans="1:8" ht="30.75" x14ac:dyDescent="0.7">
      <c r="A77" s="1126" t="s">
        <v>1207</v>
      </c>
      <c r="B77" s="1127"/>
      <c r="C77" s="1127"/>
      <c r="D77" s="1127"/>
      <c r="E77" s="1127"/>
      <c r="F77" s="1127"/>
      <c r="G77" s="1127"/>
      <c r="H77" s="1127"/>
    </row>
    <row r="79" spans="1:8" x14ac:dyDescent="0.2">
      <c r="A79" s="1105" t="s">
        <v>1197</v>
      </c>
      <c r="F79" s="1096"/>
    </row>
    <row r="80" spans="1:8" x14ac:dyDescent="0.2">
      <c r="A80" s="1096" t="s">
        <v>140</v>
      </c>
      <c r="C80" t="s">
        <v>142</v>
      </c>
      <c r="E80" t="s">
        <v>48</v>
      </c>
    </row>
    <row r="81" spans="1:7" x14ac:dyDescent="0.2">
      <c r="A81" s="1102" t="s">
        <v>184</v>
      </c>
      <c r="B81" s="29" t="s">
        <v>446</v>
      </c>
      <c r="C81" s="29" t="s">
        <v>184</v>
      </c>
      <c r="D81" s="29" t="s">
        <v>446</v>
      </c>
    </row>
    <row r="82" spans="1:7" x14ac:dyDescent="0.2">
      <c r="A82" s="1104">
        <f>'D-12-1'!D119</f>
        <v>455</v>
      </c>
      <c r="B82" s="1104">
        <f>'D-12-1'!D120</f>
        <v>301</v>
      </c>
      <c r="C82" s="1104">
        <f>'D-12-2'!D119</f>
        <v>1270</v>
      </c>
      <c r="D82" s="1104">
        <f>'D-12-2'!D120</f>
        <v>359</v>
      </c>
      <c r="E82" s="1104">
        <f>'D-12-3'!D121</f>
        <v>2385</v>
      </c>
      <c r="F82" s="1096">
        <f>B8-A82</f>
        <v>0</v>
      </c>
      <c r="G82" s="1096">
        <f>B9-B82</f>
        <v>0</v>
      </c>
    </row>
    <row r="83" spans="1:7" x14ac:dyDescent="0.2">
      <c r="F83" s="1096">
        <f>D8-C82</f>
        <v>0</v>
      </c>
      <c r="G83" s="1096">
        <f>D9-D82</f>
        <v>0</v>
      </c>
    </row>
    <row r="84" spans="1:7" x14ac:dyDescent="0.2">
      <c r="A84" s="1105" t="s">
        <v>1199</v>
      </c>
      <c r="F84" s="1096"/>
    </row>
    <row r="85" spans="1:7" x14ac:dyDescent="0.2">
      <c r="A85" s="1096" t="s">
        <v>140</v>
      </c>
      <c r="C85" t="s">
        <v>142</v>
      </c>
      <c r="E85" t="s">
        <v>48</v>
      </c>
    </row>
    <row r="86" spans="1:7" x14ac:dyDescent="0.2">
      <c r="A86" s="1102" t="s">
        <v>184</v>
      </c>
      <c r="B86" s="29" t="s">
        <v>446</v>
      </c>
      <c r="C86" s="29" t="s">
        <v>184</v>
      </c>
      <c r="D86" s="29" t="s">
        <v>446</v>
      </c>
    </row>
    <row r="87" spans="1:7" x14ac:dyDescent="0.2">
      <c r="A87" s="1103">
        <f>'ID-1'!J16</f>
        <v>25</v>
      </c>
      <c r="B87" s="1103">
        <f>'ID-1'!I16</f>
        <v>30</v>
      </c>
      <c r="C87" s="1103">
        <f>'ID-1'!G16</f>
        <v>58</v>
      </c>
      <c r="D87" s="1103">
        <f>'ID-1'!F16</f>
        <v>59</v>
      </c>
      <c r="E87" s="1103">
        <f>'ID-1'!B16</f>
        <v>172</v>
      </c>
      <c r="F87" s="1096">
        <f>B20-A87</f>
        <v>0</v>
      </c>
      <c r="G87" s="1096">
        <f>B21-B87</f>
        <v>0</v>
      </c>
    </row>
    <row r="88" spans="1:7" x14ac:dyDescent="0.2">
      <c r="F88" s="1096">
        <f>D20-C87</f>
        <v>0</v>
      </c>
      <c r="G88" s="1096">
        <f>D21-D87</f>
        <v>0</v>
      </c>
    </row>
    <row r="89" spans="1:7" x14ac:dyDescent="0.2">
      <c r="A89" s="1105" t="s">
        <v>1200</v>
      </c>
      <c r="F89" s="1096"/>
    </row>
    <row r="90" spans="1:7" x14ac:dyDescent="0.2">
      <c r="A90" s="1096" t="s">
        <v>140</v>
      </c>
      <c r="C90" t="s">
        <v>142</v>
      </c>
      <c r="E90" t="s">
        <v>48</v>
      </c>
    </row>
    <row r="91" spans="1:7" x14ac:dyDescent="0.2">
      <c r="A91" s="1102" t="s">
        <v>184</v>
      </c>
      <c r="B91" s="29" t="s">
        <v>446</v>
      </c>
      <c r="C91" s="29" t="s">
        <v>184</v>
      </c>
      <c r="D91" s="29" t="s">
        <v>446</v>
      </c>
    </row>
    <row r="92" spans="1:7" x14ac:dyDescent="0.2">
      <c r="A92" s="1103">
        <f>'ID-2'!J16</f>
        <v>25</v>
      </c>
      <c r="B92" s="1103">
        <f>'ID-2'!I16</f>
        <v>30</v>
      </c>
      <c r="C92" s="1103">
        <f>'ID-2'!G16</f>
        <v>58</v>
      </c>
      <c r="D92" s="1103">
        <f>'ID-2'!F16</f>
        <v>59</v>
      </c>
      <c r="E92" s="1103">
        <f>'ID-2'!B16</f>
        <v>172</v>
      </c>
      <c r="F92" s="1096">
        <f>B20-A92</f>
        <v>0</v>
      </c>
      <c r="G92" s="1096">
        <f>B21-B92</f>
        <v>0</v>
      </c>
    </row>
    <row r="93" spans="1:7" x14ac:dyDescent="0.2">
      <c r="F93" s="1096">
        <f>D20-C92</f>
        <v>0</v>
      </c>
      <c r="G93" s="1096">
        <f>D21-D92</f>
        <v>0</v>
      </c>
    </row>
    <row r="94" spans="1:7" x14ac:dyDescent="0.2">
      <c r="A94" s="1105" t="s">
        <v>1201</v>
      </c>
      <c r="F94" s="1096"/>
    </row>
    <row r="95" spans="1:7" x14ac:dyDescent="0.2">
      <c r="A95" s="1096" t="s">
        <v>140</v>
      </c>
      <c r="C95" t="s">
        <v>142</v>
      </c>
      <c r="E95" t="s">
        <v>48</v>
      </c>
    </row>
    <row r="96" spans="1:7" x14ac:dyDescent="0.2">
      <c r="A96" s="1102" t="s">
        <v>184</v>
      </c>
      <c r="B96" s="29" t="s">
        <v>446</v>
      </c>
      <c r="C96" s="29" t="s">
        <v>184</v>
      </c>
      <c r="D96" s="29" t="s">
        <v>446</v>
      </c>
    </row>
    <row r="97" spans="1:8" x14ac:dyDescent="0.2">
      <c r="A97" s="1103">
        <f>'ID-3'!J19</f>
        <v>25</v>
      </c>
      <c r="B97" s="1103">
        <f>'ID-3'!I19</f>
        <v>30</v>
      </c>
      <c r="C97" s="1103">
        <f>'ID-3'!G19</f>
        <v>58</v>
      </c>
      <c r="D97" s="1103">
        <f>'ID-3'!F19</f>
        <v>59</v>
      </c>
      <c r="E97" s="1103">
        <f>'ID-3'!B19</f>
        <v>172</v>
      </c>
      <c r="F97" s="1096">
        <f>B20-A97</f>
        <v>0</v>
      </c>
      <c r="G97" s="1096">
        <f>B21-B97</f>
        <v>0</v>
      </c>
    </row>
    <row r="98" spans="1:8" x14ac:dyDescent="0.2">
      <c r="F98" s="1096">
        <f>D20-C97</f>
        <v>0</v>
      </c>
      <c r="G98" s="1096">
        <f>D21-D97</f>
        <v>0</v>
      </c>
    </row>
    <row r="99" spans="1:8" x14ac:dyDescent="0.2">
      <c r="A99" s="1105" t="s">
        <v>1202</v>
      </c>
      <c r="F99" s="1096"/>
    </row>
    <row r="100" spans="1:8" x14ac:dyDescent="0.2">
      <c r="A100" s="1096" t="s">
        <v>140</v>
      </c>
      <c r="C100" t="s">
        <v>142</v>
      </c>
      <c r="E100" t="s">
        <v>48</v>
      </c>
    </row>
    <row r="101" spans="1:8" x14ac:dyDescent="0.2">
      <c r="A101" s="1102" t="s">
        <v>184</v>
      </c>
      <c r="B101" s="29" t="s">
        <v>446</v>
      </c>
      <c r="C101" s="29" t="s">
        <v>184</v>
      </c>
      <c r="D101" s="29" t="s">
        <v>446</v>
      </c>
    </row>
    <row r="102" spans="1:8" x14ac:dyDescent="0.2">
      <c r="A102" s="1103">
        <f>'ID-4'!J33</f>
        <v>25</v>
      </c>
      <c r="B102" s="1103">
        <f>'ID-4'!I33</f>
        <v>30</v>
      </c>
      <c r="C102" s="1103">
        <f>'ID-4'!G33</f>
        <v>58</v>
      </c>
      <c r="D102" s="1103">
        <f>'ID-4'!F33</f>
        <v>59</v>
      </c>
      <c r="E102" s="1103">
        <f>'ID-4'!B33</f>
        <v>172</v>
      </c>
      <c r="F102" s="1096">
        <f>B20-A102</f>
        <v>0</v>
      </c>
      <c r="G102" s="1096">
        <f>B21-B102</f>
        <v>0</v>
      </c>
    </row>
    <row r="103" spans="1:8" x14ac:dyDescent="0.2">
      <c r="F103" s="1096">
        <f>D20-C102</f>
        <v>0</v>
      </c>
      <c r="G103" s="1096">
        <f>D21-D102</f>
        <v>0</v>
      </c>
    </row>
    <row r="104" spans="1:8" x14ac:dyDescent="0.2">
      <c r="A104" s="1105" t="s">
        <v>1203</v>
      </c>
      <c r="F104" s="1096"/>
    </row>
    <row r="105" spans="1:8" x14ac:dyDescent="0.2">
      <c r="A105" s="1096" t="s">
        <v>140</v>
      </c>
      <c r="B105" t="s">
        <v>142</v>
      </c>
      <c r="C105" t="s">
        <v>48</v>
      </c>
    </row>
    <row r="106" spans="1:8" x14ac:dyDescent="0.2">
      <c r="A106" s="1103">
        <f>'ID-5-1'!B33</f>
        <v>55</v>
      </c>
      <c r="B106" s="1103">
        <f>'ID5-2'!B33</f>
        <v>117</v>
      </c>
      <c r="C106" s="1103">
        <f>'ID5-3'!B33</f>
        <v>172</v>
      </c>
      <c r="F106" s="1096">
        <f>A18-A106</f>
        <v>0</v>
      </c>
      <c r="G106" s="1096">
        <f>C18-B106</f>
        <v>0</v>
      </c>
      <c r="H106" s="1096">
        <f>A15-C106</f>
        <v>0</v>
      </c>
    </row>
    <row r="108" spans="1:8" x14ac:dyDescent="0.2">
      <c r="A108" s="1105" t="s">
        <v>1204</v>
      </c>
      <c r="F108" s="1096"/>
    </row>
    <row r="109" spans="1:8" x14ac:dyDescent="0.2">
      <c r="A109" s="1102" t="s">
        <v>184</v>
      </c>
      <c r="B109" s="29" t="s">
        <v>446</v>
      </c>
      <c r="C109" t="s">
        <v>48</v>
      </c>
    </row>
    <row r="110" spans="1:8" x14ac:dyDescent="0.2">
      <c r="A110" s="1103">
        <f>'ID-6'!D12</f>
        <v>83</v>
      </c>
      <c r="B110" s="1103">
        <f>'ID-6'!C12</f>
        <v>89</v>
      </c>
      <c r="C110" s="1103">
        <f>'ID-6'!B12</f>
        <v>172</v>
      </c>
      <c r="F110" s="1096">
        <f>A24-A110</f>
        <v>0</v>
      </c>
      <c r="G110" s="1096">
        <f>B24-B110</f>
        <v>0</v>
      </c>
      <c r="H110" s="1096">
        <f>A15-C110</f>
        <v>0</v>
      </c>
    </row>
    <row r="112" spans="1:8" x14ac:dyDescent="0.2">
      <c r="A112" s="1105" t="s">
        <v>1205</v>
      </c>
      <c r="F112" s="1096"/>
    </row>
    <row r="113" spans="1:7" x14ac:dyDescent="0.2">
      <c r="A113" s="1096" t="s">
        <v>140</v>
      </c>
      <c r="C113" t="s">
        <v>142</v>
      </c>
      <c r="E113" t="s">
        <v>48</v>
      </c>
    </row>
    <row r="114" spans="1:7" x14ac:dyDescent="0.2">
      <c r="A114" s="1102" t="s">
        <v>184</v>
      </c>
      <c r="B114" s="29" t="s">
        <v>446</v>
      </c>
      <c r="C114" s="29" t="s">
        <v>184</v>
      </c>
      <c r="D114" s="29" t="s">
        <v>446</v>
      </c>
    </row>
    <row r="115" spans="1:7" x14ac:dyDescent="0.2">
      <c r="A115" s="1104">
        <f>'ID-7'!K36</f>
        <v>25</v>
      </c>
      <c r="B115" s="1104">
        <f>'ID-7'!J36</f>
        <v>30</v>
      </c>
      <c r="C115" s="1104">
        <f>'ID-7'!H36</f>
        <v>58</v>
      </c>
      <c r="D115" s="1104">
        <f>'ID-7'!G36</f>
        <v>59</v>
      </c>
      <c r="E115" s="1104">
        <f>'ID-7'!C36</f>
        <v>172</v>
      </c>
      <c r="F115" s="1096">
        <f>B20-A115</f>
        <v>0</v>
      </c>
      <c r="G115" s="1096">
        <f>B21-B115</f>
        <v>0</v>
      </c>
    </row>
    <row r="116" spans="1:7" x14ac:dyDescent="0.2">
      <c r="F116" s="1096">
        <f>D20-C115</f>
        <v>0</v>
      </c>
      <c r="G116" s="1096">
        <f>D21-D115</f>
        <v>0</v>
      </c>
    </row>
    <row r="117" spans="1:7" x14ac:dyDescent="0.2">
      <c r="F117" s="1096">
        <f>A15-E115</f>
        <v>0</v>
      </c>
    </row>
  </sheetData>
  <mergeCells count="1">
    <mergeCell ref="I2:I21"/>
  </mergeCells>
  <conditionalFormatting sqref="E31 C35 C39">
    <cfRule type="cellIs" dxfId="95" priority="281" operator="equal">
      <formula>$A$3</formula>
    </cfRule>
  </conditionalFormatting>
  <conditionalFormatting sqref="B31">
    <cfRule type="cellIs" dxfId="94" priority="279" operator="equal">
      <formula>7944</formula>
    </cfRule>
    <cfRule type="cellIs" dxfId="93" priority="280" operator="equal">
      <formula>$A$6</formula>
    </cfRule>
  </conditionalFormatting>
  <conditionalFormatting sqref="C31:D31">
    <cfRule type="cellIs" dxfId="92" priority="278" operator="equal">
      <formula>$B$35</formula>
    </cfRule>
  </conditionalFormatting>
  <conditionalFormatting sqref="A35:B35">
    <cfRule type="cellIs" dxfId="91" priority="277" operator="equal">
      <formula>$A$6</formula>
    </cfRule>
  </conditionalFormatting>
  <conditionalFormatting sqref="A47">
    <cfRule type="cellIs" dxfId="90" priority="176" operator="equal">
      <formula>$A$6</formula>
    </cfRule>
    <cfRule type="cellIs" dxfId="89" priority="276" operator="equal">
      <formula>$A$3</formula>
    </cfRule>
  </conditionalFormatting>
  <conditionalFormatting sqref="B35">
    <cfRule type="cellIs" dxfId="88" priority="282" operator="equal">
      <formula>$C$6</formula>
    </cfRule>
  </conditionalFormatting>
  <conditionalFormatting sqref="B31">
    <cfRule type="cellIs" dxfId="87" priority="274" operator="equal">
      <formula>$B$9</formula>
    </cfRule>
  </conditionalFormatting>
  <conditionalFormatting sqref="D31">
    <cfRule type="cellIs" dxfId="86" priority="273" operator="equal">
      <formula>$D$9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B51">
    <cfRule type="cellIs" dxfId="83" priority="174" operator="equal">
      <formula>$B$9</formula>
    </cfRule>
    <cfRule type="cellIs" dxfId="82" priority="268" operator="equal">
      <formula>$B$12</formula>
    </cfRule>
  </conditionalFormatting>
  <conditionalFormatting sqref="C51">
    <cfRule type="cellIs" dxfId="81" priority="173" operator="equal">
      <formula>$A$6</formula>
    </cfRule>
    <cfRule type="cellIs" dxfId="80" priority="267" operator="equal">
      <formula>$A$3</formula>
    </cfRule>
  </conditionalFormatting>
  <conditionalFormatting sqref="C31">
    <cfRule type="cellIs" dxfId="79" priority="244" operator="equal">
      <formula>$D$8</formula>
    </cfRule>
    <cfRule type="cellIs" dxfId="78" priority="245" operator="equal">
      <formula>$D$8</formula>
    </cfRule>
  </conditionalFormatting>
  <conditionalFormatting sqref="A35">
    <cfRule type="cellIs" dxfId="77" priority="209" operator="equal">
      <formula>$A$6</formula>
    </cfRule>
  </conditionalFormatting>
  <conditionalFormatting sqref="B35">
    <cfRule type="cellIs" dxfId="76" priority="208" operator="equal">
      <formula>$C$6</formula>
    </cfRule>
  </conditionalFormatting>
  <conditionalFormatting sqref="C39">
    <cfRule type="cellIs" dxfId="75" priority="207" operator="equal">
      <formula>$A$3</formula>
    </cfRule>
  </conditionalFormatting>
  <conditionalFormatting sqref="A39">
    <cfRule type="cellIs" dxfId="74" priority="183" operator="equal">
      <formula>$A$6</formula>
    </cfRule>
    <cfRule type="cellIs" dxfId="73" priority="204" operator="equal">
      <formula>$A$6</formula>
    </cfRule>
  </conditionalFormatting>
  <conditionalFormatting sqref="B39">
    <cfRule type="cellIs" dxfId="72" priority="203" operator="equal">
      <formula>$C$6</formula>
    </cfRule>
  </conditionalFormatting>
  <conditionalFormatting sqref="C43">
    <cfRule type="cellIs" dxfId="71" priority="182" operator="equal">
      <formula>$A$3</formula>
    </cfRule>
  </conditionalFormatting>
  <conditionalFormatting sqref="C43">
    <cfRule type="cellIs" dxfId="70" priority="181" operator="equal">
      <formula>$A$3</formula>
    </cfRule>
  </conditionalFormatting>
  <conditionalFormatting sqref="A43">
    <cfRule type="cellIs" dxfId="69" priority="177" operator="equal">
      <formula>$A$6</formula>
    </cfRule>
    <cfRule type="cellIs" dxfId="68" priority="180" operator="equal">
      <formula>$A$6</formula>
    </cfRule>
  </conditionalFormatting>
  <conditionalFormatting sqref="B43">
    <cfRule type="cellIs" dxfId="67" priority="179" operator="equal">
      <formula>$C$6</formula>
    </cfRule>
  </conditionalFormatting>
  <conditionalFormatting sqref="E56">
    <cfRule type="cellIs" dxfId="66" priority="172" operator="equal">
      <formula>$A$3</formula>
    </cfRule>
  </conditionalFormatting>
  <conditionalFormatting sqref="B56">
    <cfRule type="cellIs" dxfId="65" priority="170" operator="equal">
      <formula>7944</formula>
    </cfRule>
    <cfRule type="cellIs" dxfId="64" priority="171" operator="equal">
      <formula>$A$6</formula>
    </cfRule>
  </conditionalFormatting>
  <conditionalFormatting sqref="C56:D56">
    <cfRule type="cellIs" dxfId="63" priority="169" operator="equal">
      <formula>$B$35</formula>
    </cfRule>
  </conditionalFormatting>
  <conditionalFormatting sqref="B56">
    <cfRule type="cellIs" dxfId="62" priority="168" operator="equal">
      <formula>$B$9</formula>
    </cfRule>
  </conditionalFormatting>
  <conditionalFormatting sqref="D56">
    <cfRule type="cellIs" dxfId="61" priority="167" operator="equal">
      <formula>$D$9</formula>
    </cfRule>
  </conditionalFormatting>
  <conditionalFormatting sqref="C56">
    <cfRule type="cellIs" dxfId="60" priority="163" operator="equal">
      <formula>$D$8</formula>
    </cfRule>
    <cfRule type="cellIs" dxfId="59" priority="164" operator="equal">
      <formula>$D$8</formula>
    </cfRule>
  </conditionalFormatting>
  <conditionalFormatting sqref="A65">
    <cfRule type="cellIs" dxfId="58" priority="141" operator="equal">
      <formula>$A$12</formula>
    </cfRule>
  </conditionalFormatting>
  <conditionalFormatting sqref="B65">
    <cfRule type="cellIs" dxfId="57" priority="140" operator="equal">
      <formula>$B$12</formula>
    </cfRule>
  </conditionalFormatting>
  <conditionalFormatting sqref="C65">
    <cfRule type="cellIs" dxfId="56" priority="139" operator="equal">
      <formula>$A$3</formula>
    </cfRule>
  </conditionalFormatting>
  <conditionalFormatting sqref="A31">
    <cfRule type="cellIs" dxfId="55" priority="92" operator="equal">
      <formula>$B$8</formula>
    </cfRule>
  </conditionalFormatting>
  <conditionalFormatting sqref="A56">
    <cfRule type="cellIs" dxfId="54" priority="91" operator="equal">
      <formula>$B$8</formula>
    </cfRule>
  </conditionalFormatting>
  <conditionalFormatting sqref="A61">
    <cfRule type="cellIs" dxfId="53" priority="90" operator="equal">
      <formula>$F$8</formula>
    </cfRule>
  </conditionalFormatting>
  <conditionalFormatting sqref="B61">
    <cfRule type="cellIs" dxfId="52" priority="89" operator="equal">
      <formula>$F$9</formula>
    </cfRule>
  </conditionalFormatting>
  <conditionalFormatting sqref="C61">
    <cfRule type="cellIs" dxfId="51" priority="88" operator="equal">
      <formula>$H$8</formula>
    </cfRule>
  </conditionalFormatting>
  <conditionalFormatting sqref="D61">
    <cfRule type="cellIs" dxfId="50" priority="87" operator="equal">
      <formula>$H$9</formula>
    </cfRule>
  </conditionalFormatting>
  <conditionalFormatting sqref="E61">
    <cfRule type="cellIs" dxfId="49" priority="85" operator="equal">
      <formula>$E$3</formula>
    </cfRule>
    <cfRule type="cellIs" dxfId="48" priority="86" operator="equal">
      <formula>$A$3</formula>
    </cfRule>
  </conditionalFormatting>
  <conditionalFormatting sqref="A70">
    <cfRule type="cellIs" dxfId="47" priority="84" operator="equal">
      <formula>$F$8</formula>
    </cfRule>
  </conditionalFormatting>
  <conditionalFormatting sqref="B70">
    <cfRule type="cellIs" dxfId="46" priority="83" operator="equal">
      <formula>$F$9</formula>
    </cfRule>
  </conditionalFormatting>
  <conditionalFormatting sqref="C70">
    <cfRule type="cellIs" dxfId="45" priority="82" operator="equal">
      <formula>$H$8</formula>
    </cfRule>
  </conditionalFormatting>
  <conditionalFormatting sqref="D70">
    <cfRule type="cellIs" dxfId="44" priority="81" operator="equal">
      <formula>$H$9</formula>
    </cfRule>
  </conditionalFormatting>
  <conditionalFormatting sqref="E70">
    <cfRule type="cellIs" dxfId="43" priority="80" operator="equal">
      <formula>$E$3</formula>
    </cfRule>
  </conditionalFormatting>
  <conditionalFormatting sqref="A75">
    <cfRule type="cellIs" dxfId="42" priority="79" operator="equal">
      <formula>$B$8</formula>
    </cfRule>
  </conditionalFormatting>
  <conditionalFormatting sqref="B75">
    <cfRule type="cellIs" dxfId="41" priority="78" operator="equal">
      <formula>$B$9</formula>
    </cfRule>
  </conditionalFormatting>
  <conditionalFormatting sqref="C75">
    <cfRule type="cellIs" dxfId="40" priority="77" operator="equal">
      <formula>$D$8</formula>
    </cfRule>
  </conditionalFormatting>
  <conditionalFormatting sqref="D75">
    <cfRule type="cellIs" dxfId="39" priority="76" operator="equal">
      <formula>$D$9</formula>
    </cfRule>
  </conditionalFormatting>
  <conditionalFormatting sqref="E75">
    <cfRule type="cellIs" dxfId="38" priority="75" operator="equal">
      <formula>$A$3</formula>
    </cfRule>
  </conditionalFormatting>
  <conditionalFormatting sqref="A82">
    <cfRule type="cellIs" dxfId="37" priority="69" operator="equal">
      <formula>$B$8</formula>
    </cfRule>
  </conditionalFormatting>
  <conditionalFormatting sqref="B82">
    <cfRule type="cellIs" dxfId="36" priority="68" operator="equal">
      <formula>$B$9</formula>
    </cfRule>
  </conditionalFormatting>
  <conditionalFormatting sqref="C82">
    <cfRule type="cellIs" dxfId="35" priority="67" operator="equal">
      <formula>$D$8</formula>
    </cfRule>
  </conditionalFormatting>
  <conditionalFormatting sqref="D82">
    <cfRule type="cellIs" dxfId="34" priority="66" operator="equal">
      <formula>$D$9</formula>
    </cfRule>
  </conditionalFormatting>
  <conditionalFormatting sqref="E82">
    <cfRule type="cellIs" dxfId="33" priority="65" operator="equal">
      <formula>$A$3</formula>
    </cfRule>
  </conditionalFormatting>
  <conditionalFormatting sqref="A87">
    <cfRule type="cellIs" dxfId="32" priority="59" operator="equal">
      <formula>$B$20</formula>
    </cfRule>
  </conditionalFormatting>
  <conditionalFormatting sqref="B87">
    <cfRule type="cellIs" dxfId="31" priority="58" operator="equal">
      <formula>$B$21</formula>
    </cfRule>
  </conditionalFormatting>
  <conditionalFormatting sqref="C87">
    <cfRule type="cellIs" dxfId="30" priority="57" operator="equal">
      <formula>$D$20</formula>
    </cfRule>
  </conditionalFormatting>
  <conditionalFormatting sqref="D87">
    <cfRule type="cellIs" dxfId="29" priority="56" operator="equal">
      <formula>$D$21</formula>
    </cfRule>
  </conditionalFormatting>
  <conditionalFormatting sqref="E87">
    <cfRule type="cellIs" dxfId="28" priority="55" operator="equal">
      <formula>$A$15</formula>
    </cfRule>
  </conditionalFormatting>
  <conditionalFormatting sqref="A92">
    <cfRule type="cellIs" dxfId="27" priority="49" operator="equal">
      <formula>$B$20</formula>
    </cfRule>
  </conditionalFormatting>
  <conditionalFormatting sqref="B92">
    <cfRule type="cellIs" dxfId="26" priority="48" operator="equal">
      <formula>$B$21</formula>
    </cfRule>
  </conditionalFormatting>
  <conditionalFormatting sqref="C92">
    <cfRule type="cellIs" dxfId="25" priority="47" operator="equal">
      <formula>$D$20</formula>
    </cfRule>
  </conditionalFormatting>
  <conditionalFormatting sqref="D92">
    <cfRule type="cellIs" dxfId="24" priority="46" operator="equal">
      <formula>$D$21</formula>
    </cfRule>
  </conditionalFormatting>
  <conditionalFormatting sqref="E92">
    <cfRule type="cellIs" dxfId="23" priority="45" operator="equal">
      <formula>$A$15</formula>
    </cfRule>
  </conditionalFormatting>
  <conditionalFormatting sqref="A97">
    <cfRule type="cellIs" dxfId="22" priority="39" operator="equal">
      <formula>$B$20</formula>
    </cfRule>
  </conditionalFormatting>
  <conditionalFormatting sqref="B97">
    <cfRule type="cellIs" dxfId="21" priority="38" operator="equal">
      <formula>$B$21</formula>
    </cfRule>
  </conditionalFormatting>
  <conditionalFormatting sqref="C97">
    <cfRule type="cellIs" dxfId="20" priority="37" operator="equal">
      <formula>$D$20</formula>
    </cfRule>
  </conditionalFormatting>
  <conditionalFormatting sqref="D97">
    <cfRule type="cellIs" dxfId="19" priority="36" operator="equal">
      <formula>$D$21</formula>
    </cfRule>
  </conditionalFormatting>
  <conditionalFormatting sqref="E97">
    <cfRule type="cellIs" dxfId="18" priority="35" operator="equal">
      <formula>$A$15</formula>
    </cfRule>
  </conditionalFormatting>
  <conditionalFormatting sqref="A102">
    <cfRule type="cellIs" dxfId="17" priority="29" operator="equal">
      <formula>$B$20</formula>
    </cfRule>
  </conditionalFormatting>
  <conditionalFormatting sqref="B102">
    <cfRule type="cellIs" dxfId="16" priority="28" operator="equal">
      <formula>$B$21</formula>
    </cfRule>
  </conditionalFormatting>
  <conditionalFormatting sqref="C102">
    <cfRule type="cellIs" dxfId="15" priority="27" operator="equal">
      <formula>$D$20</formula>
    </cfRule>
  </conditionalFormatting>
  <conditionalFormatting sqref="D102">
    <cfRule type="cellIs" dxfId="14" priority="26" operator="equal">
      <formula>$D$21</formula>
    </cfRule>
  </conditionalFormatting>
  <conditionalFormatting sqref="E102">
    <cfRule type="cellIs" dxfId="13" priority="25" operator="equal">
      <formula>$A$15</formula>
    </cfRule>
  </conditionalFormatting>
  <conditionalFormatting sqref="A106">
    <cfRule type="cellIs" dxfId="12" priority="19" operator="equal">
      <formula>$A$18</formula>
    </cfRule>
  </conditionalFormatting>
  <conditionalFormatting sqref="B106">
    <cfRule type="cellIs" dxfId="11" priority="18" operator="equal">
      <formula>$C$18</formula>
    </cfRule>
  </conditionalFormatting>
  <conditionalFormatting sqref="C106">
    <cfRule type="cellIs" dxfId="10" priority="17" operator="equal">
      <formula>$A$15</formula>
    </cfRule>
  </conditionalFormatting>
  <conditionalFormatting sqref="A110">
    <cfRule type="cellIs" dxfId="9" priority="13" operator="equal">
      <formula>$A$24</formula>
    </cfRule>
  </conditionalFormatting>
  <conditionalFormatting sqref="B110">
    <cfRule type="cellIs" dxfId="8" priority="12" operator="equal">
      <formula>$B$24</formula>
    </cfRule>
  </conditionalFormatting>
  <conditionalFormatting sqref="C110">
    <cfRule type="cellIs" dxfId="7" priority="11" operator="equal">
      <formula>$A$15</formula>
    </cfRule>
  </conditionalFormatting>
  <conditionalFormatting sqref="A115">
    <cfRule type="cellIs" dxfId="6" priority="5" operator="equal">
      <formula>$B$20</formula>
    </cfRule>
  </conditionalFormatting>
  <conditionalFormatting sqref="B115">
    <cfRule type="cellIs" dxfId="5" priority="4" operator="equal">
      <formula>$B$21</formula>
    </cfRule>
  </conditionalFormatting>
  <conditionalFormatting sqref="C115">
    <cfRule type="cellIs" dxfId="4" priority="3" operator="equal">
      <formula>$D$20</formula>
    </cfRule>
  </conditionalFormatting>
  <conditionalFormatting sqref="D115">
    <cfRule type="cellIs" dxfId="3" priority="2" operator="equal">
      <formula>$D$21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view="pageBreakPreview" zoomScaleNormal="100" zoomScaleSheetLayoutView="100" workbookViewId="0">
      <selection activeCell="G8" sqref="G8"/>
    </sheetView>
  </sheetViews>
  <sheetFormatPr defaultRowHeight="15" x14ac:dyDescent="0.2"/>
  <cols>
    <col min="1" max="1" width="27.5703125" style="46" customWidth="1"/>
    <col min="2" max="10" width="8.140625" style="46" customWidth="1"/>
    <col min="11" max="11" width="25.7109375" style="46" customWidth="1"/>
    <col min="12" max="12" width="18.710937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2" ht="23.25" x14ac:dyDescent="0.2">
      <c r="A1" s="1242" t="s">
        <v>783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</row>
    <row r="2" spans="1:12" ht="15.75" x14ac:dyDescent="0.2">
      <c r="A2" s="1244" t="s">
        <v>997</v>
      </c>
      <c r="B2" s="1244"/>
      <c r="C2" s="1244"/>
      <c r="D2" s="1244"/>
      <c r="E2" s="1244"/>
      <c r="F2" s="1244"/>
      <c r="G2" s="1244"/>
      <c r="H2" s="1244"/>
      <c r="I2" s="1244"/>
      <c r="J2" s="1244"/>
      <c r="K2" s="1244"/>
    </row>
    <row r="3" spans="1:12" ht="26.25" customHeight="1" x14ac:dyDescent="0.2">
      <c r="A3" s="1244" t="s">
        <v>1248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</row>
    <row r="4" spans="1:12" s="1000" customFormat="1" ht="27.75" customHeight="1" x14ac:dyDescent="0.25">
      <c r="A4" s="997" t="s">
        <v>147</v>
      </c>
      <c r="B4" s="998"/>
      <c r="C4" s="998"/>
      <c r="D4" s="998"/>
      <c r="E4" s="998"/>
      <c r="F4" s="998"/>
      <c r="G4" s="998"/>
      <c r="H4" s="998"/>
      <c r="I4" s="998"/>
      <c r="J4" s="998"/>
      <c r="K4" s="999" t="s">
        <v>76</v>
      </c>
    </row>
    <row r="5" spans="1:12" ht="33.75" customHeight="1" thickBot="1" x14ac:dyDescent="0.25">
      <c r="A5" s="1283" t="s">
        <v>1238</v>
      </c>
      <c r="B5" s="1285" t="s">
        <v>941</v>
      </c>
      <c r="C5" s="1285"/>
      <c r="D5" s="1285"/>
      <c r="E5" s="1286" t="s">
        <v>940</v>
      </c>
      <c r="F5" s="1286"/>
      <c r="G5" s="1286"/>
      <c r="H5" s="1286" t="s">
        <v>939</v>
      </c>
      <c r="I5" s="1286"/>
      <c r="J5" s="1286"/>
      <c r="K5" s="1287" t="s">
        <v>946</v>
      </c>
    </row>
    <row r="6" spans="1:12" ht="28.5" customHeight="1" x14ac:dyDescent="0.2">
      <c r="A6" s="1284"/>
      <c r="B6" s="504" t="s">
        <v>942</v>
      </c>
      <c r="C6" s="505" t="s">
        <v>777</v>
      </c>
      <c r="D6" s="505" t="s">
        <v>776</v>
      </c>
      <c r="E6" s="504" t="s">
        <v>404</v>
      </c>
      <c r="F6" s="505" t="s">
        <v>777</v>
      </c>
      <c r="G6" s="505" t="s">
        <v>776</v>
      </c>
      <c r="H6" s="504" t="s">
        <v>404</v>
      </c>
      <c r="I6" s="505" t="s">
        <v>777</v>
      </c>
      <c r="J6" s="505" t="s">
        <v>776</v>
      </c>
      <c r="K6" s="1288"/>
    </row>
    <row r="7" spans="1:12" s="2" customFormat="1" ht="24.95" customHeight="1" thickBot="1" x14ac:dyDescent="0.25">
      <c r="A7" s="1030">
        <v>2009</v>
      </c>
      <c r="B7" s="1031">
        <v>8.8000000000000007</v>
      </c>
      <c r="C7" s="1031">
        <v>8.3000000000000007</v>
      </c>
      <c r="D7" s="1031">
        <v>9.1999999999999993</v>
      </c>
      <c r="E7" s="1031">
        <v>8.6999999999999993</v>
      </c>
      <c r="F7" s="1032">
        <v>9.4</v>
      </c>
      <c r="G7" s="1032">
        <v>8.1</v>
      </c>
      <c r="H7" s="1031">
        <v>8.8000000000000007</v>
      </c>
      <c r="I7" s="1032">
        <v>6.7</v>
      </c>
      <c r="J7" s="1032">
        <v>10.9</v>
      </c>
      <c r="K7" s="1033">
        <v>2009</v>
      </c>
    </row>
    <row r="8" spans="1:12" s="2" customFormat="1" ht="24.95" customHeight="1" thickTop="1" thickBot="1" x14ac:dyDescent="0.25">
      <c r="A8" s="151">
        <v>2010</v>
      </c>
      <c r="B8" s="174">
        <v>8.5</v>
      </c>
      <c r="C8" s="174">
        <v>7.9</v>
      </c>
      <c r="D8" s="174">
        <v>9</v>
      </c>
      <c r="E8" s="174">
        <v>8.6999999999999993</v>
      </c>
      <c r="F8" s="175">
        <v>7.9</v>
      </c>
      <c r="G8" s="175">
        <v>9.4</v>
      </c>
      <c r="H8" s="174">
        <v>8.1</v>
      </c>
      <c r="I8" s="175">
        <v>8</v>
      </c>
      <c r="J8" s="175">
        <v>8.3000000000000007</v>
      </c>
      <c r="K8" s="169">
        <v>2010</v>
      </c>
    </row>
    <row r="9" spans="1:12" s="2" customFormat="1" ht="24.95" customHeight="1" thickTop="1" thickBot="1" x14ac:dyDescent="0.25">
      <c r="A9" s="529">
        <v>2011</v>
      </c>
      <c r="B9" s="530">
        <v>9</v>
      </c>
      <c r="C9" s="530">
        <v>8.3000000000000007</v>
      </c>
      <c r="D9" s="530">
        <v>9.6</v>
      </c>
      <c r="E9" s="530">
        <v>9.4</v>
      </c>
      <c r="F9" s="531">
        <v>8.5</v>
      </c>
      <c r="G9" s="531">
        <v>10.4</v>
      </c>
      <c r="H9" s="530">
        <v>8.1999999999999993</v>
      </c>
      <c r="I9" s="531">
        <v>8</v>
      </c>
      <c r="J9" s="531">
        <v>8.4</v>
      </c>
      <c r="K9" s="532">
        <v>2011</v>
      </c>
    </row>
    <row r="10" spans="1:12" s="2" customFormat="1" ht="24.95" customHeight="1" thickTop="1" thickBot="1" x14ac:dyDescent="0.25">
      <c r="A10" s="151">
        <v>2012</v>
      </c>
      <c r="B10" s="174">
        <v>8.8000000000000007</v>
      </c>
      <c r="C10" s="174">
        <v>7.1</v>
      </c>
      <c r="D10" s="174">
        <v>10.4</v>
      </c>
      <c r="E10" s="174">
        <v>8.9</v>
      </c>
      <c r="F10" s="175">
        <v>6.9</v>
      </c>
      <c r="G10" s="175">
        <v>10.9</v>
      </c>
      <c r="H10" s="174">
        <v>8.5</v>
      </c>
      <c r="I10" s="175">
        <v>7.6</v>
      </c>
      <c r="J10" s="175">
        <v>9.3000000000000007</v>
      </c>
      <c r="K10" s="169">
        <v>2012</v>
      </c>
    </row>
    <row r="11" spans="1:12" s="2" customFormat="1" ht="24.95" customHeight="1" thickTop="1" thickBot="1" x14ac:dyDescent="0.25">
      <c r="A11" s="529">
        <v>2013</v>
      </c>
      <c r="B11" s="530">
        <v>7.8</v>
      </c>
      <c r="C11" s="530">
        <v>6</v>
      </c>
      <c r="D11" s="530">
        <v>9.6</v>
      </c>
      <c r="E11" s="530">
        <v>6.9</v>
      </c>
      <c r="F11" s="531">
        <v>5</v>
      </c>
      <c r="G11" s="531">
        <v>9</v>
      </c>
      <c r="H11" s="530">
        <v>8.6999999999999993</v>
      </c>
      <c r="I11" s="531">
        <v>6.6</v>
      </c>
      <c r="J11" s="531">
        <v>10.7</v>
      </c>
      <c r="K11" s="532">
        <v>2013</v>
      </c>
    </row>
    <row r="12" spans="1:12" s="2" customFormat="1" ht="24.95" customHeight="1" thickTop="1" thickBot="1" x14ac:dyDescent="0.25">
      <c r="A12" s="151">
        <v>2014</v>
      </c>
      <c r="B12" s="174">
        <v>8.1</v>
      </c>
      <c r="C12" s="174">
        <v>7.7</v>
      </c>
      <c r="D12" s="174">
        <v>8.4</v>
      </c>
      <c r="E12" s="174">
        <v>7.9</v>
      </c>
      <c r="F12" s="175">
        <v>7.2</v>
      </c>
      <c r="G12" s="175">
        <v>8.6999999999999993</v>
      </c>
      <c r="H12" s="174">
        <v>8.3000000000000007</v>
      </c>
      <c r="I12" s="175">
        <v>8.8000000000000007</v>
      </c>
      <c r="J12" s="175">
        <v>7.8</v>
      </c>
      <c r="K12" s="169">
        <v>2014</v>
      </c>
    </row>
    <row r="13" spans="1:12" s="2" customFormat="1" ht="24.95" customHeight="1" thickTop="1" thickBot="1" x14ac:dyDescent="0.25">
      <c r="A13" s="529">
        <v>2015</v>
      </c>
      <c r="B13" s="530">
        <v>9.0151002929907591</v>
      </c>
      <c r="C13" s="530">
        <v>8.7611435597909626</v>
      </c>
      <c r="D13" s="530">
        <v>9.2578986039676714</v>
      </c>
      <c r="E13" s="530">
        <v>8.597235825443466</v>
      </c>
      <c r="F13" s="531">
        <v>7.9029385574354416</v>
      </c>
      <c r="G13" s="531">
        <v>9.2612305727059816</v>
      </c>
      <c r="H13" s="530">
        <v>9.9466278505579808</v>
      </c>
      <c r="I13" s="531">
        <v>10.675273088381331</v>
      </c>
      <c r="J13" s="531">
        <v>9.2504743833017073</v>
      </c>
      <c r="K13" s="532">
        <v>2015</v>
      </c>
    </row>
    <row r="14" spans="1:12" s="2" customFormat="1" ht="24.95" customHeight="1" thickTop="1" thickBot="1" x14ac:dyDescent="0.25">
      <c r="A14" s="151">
        <v>2016</v>
      </c>
      <c r="B14" s="174">
        <v>7.1</v>
      </c>
      <c r="C14" s="174">
        <v>7</v>
      </c>
      <c r="D14" s="174">
        <v>7.2</v>
      </c>
      <c r="E14" s="174">
        <v>7</v>
      </c>
      <c r="F14" s="175">
        <v>7</v>
      </c>
      <c r="G14" s="175">
        <v>7.1</v>
      </c>
      <c r="H14" s="174">
        <v>7.2</v>
      </c>
      <c r="I14" s="175">
        <v>6.9</v>
      </c>
      <c r="J14" s="175">
        <v>7.5</v>
      </c>
      <c r="K14" s="169">
        <v>2016</v>
      </c>
    </row>
    <row r="15" spans="1:12" s="2" customFormat="1" ht="24.95" customHeight="1" thickTop="1" thickBot="1" x14ac:dyDescent="0.25">
      <c r="A15" s="529">
        <v>2017</v>
      </c>
      <c r="B15" s="530">
        <v>6.6652332831649099</v>
      </c>
      <c r="C15" s="530">
        <v>6.0953220239406622</v>
      </c>
      <c r="D15" s="530">
        <v>7.2083420813212964</v>
      </c>
      <c r="E15" s="530">
        <v>6.6125638713555759</v>
      </c>
      <c r="F15" s="531">
        <v>6.4555794651091301</v>
      </c>
      <c r="G15" s="531">
        <v>6.762716847985887</v>
      </c>
      <c r="H15" s="530">
        <v>6.7975830815709966</v>
      </c>
      <c r="I15" s="531">
        <v>5.1840331778123376</v>
      </c>
      <c r="J15" s="531">
        <v>8.3210964268232992</v>
      </c>
      <c r="K15" s="532">
        <v>2017</v>
      </c>
    </row>
    <row r="16" spans="1:12" s="2" customFormat="1" ht="24.95" customHeight="1" thickTop="1" x14ac:dyDescent="0.2">
      <c r="A16" s="152">
        <v>2018</v>
      </c>
      <c r="B16" s="396">
        <v>7.5884427660408278</v>
      </c>
      <c r="C16" s="396">
        <v>7.4175428489125741</v>
      </c>
      <c r="D16" s="396">
        <v>7.7557639427483611</v>
      </c>
      <c r="E16" s="396">
        <v>7.4015592618178232</v>
      </c>
      <c r="F16" s="396">
        <v>7.2767145135566196</v>
      </c>
      <c r="G16" s="396">
        <v>7.5239398084815319</v>
      </c>
      <c r="H16" s="396">
        <v>8.0738177623990772</v>
      </c>
      <c r="I16" s="396">
        <v>7.7841203943954334</v>
      </c>
      <c r="J16" s="396">
        <v>8.3565459610027855</v>
      </c>
      <c r="K16" s="170">
        <v>2018</v>
      </c>
      <c r="L16" s="1180" t="s">
        <v>1412</v>
      </c>
    </row>
    <row r="17" ht="24.95" customHeight="1" x14ac:dyDescent="0.2"/>
    <row r="18" ht="24.95" customHeight="1" x14ac:dyDescent="0.2"/>
    <row r="19" ht="21" customHeight="1" x14ac:dyDescent="0.2"/>
    <row r="20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 2018</EnglishTitle>
    <PublishingRollupImage xmlns="http://schemas.microsoft.com/sharepoint/v3" xsi:nil="true"/>
    <TaxCatchAll xmlns="b1657202-86a7-46c3-ba71-02bb0da5a392"/>
    <DocType xmlns="b1657202-86a7-46c3-ba71-02bb0da5a392">
      <Value>Publication</Value>
    </DocType>
    <DocumentDescription xmlns="b1657202-86a7-46c3-ba71-02bb0da5a392">النشرة السنوية للإحصاءات الحيوية المواليد والوفيات 2018</DocumentDescription>
    <DocPeriodicity xmlns="423524d6-f9d7-4b47-aadf-7b8f6888b7b0">Annual</DocPeriodicity>
    <DocumentDescription0 xmlns="423524d6-f9d7-4b47-aadf-7b8f6888b7b0">Vital Statistics Annual Bulletin Births and Deaths&amp;nbsp; 2018</DocumentDescription0>
    <TaxKeywordTaxHTField xmlns="b1657202-86a7-46c3-ba71-02bb0da5a392">
      <Terms xmlns="http://schemas.microsoft.com/office/infopath/2007/PartnerControls"/>
    </TaxKeywordTaxHTField>
    <Year xmlns="b1657202-86a7-46c3-ba71-02bb0da5a392">2018</Year>
    <PublishingStartDate xmlns="http://schemas.microsoft.com/sharepoint/v3">2020-02-26T21:00:00+00:00</PublishingStartDate>
    <Visible xmlns="b1657202-86a7-46c3-ba71-02bb0da5a392">true</Visible>
    <ArabicTitle xmlns="b1657202-86a7-46c3-ba71-02bb0da5a392">النشرة السنوية للإحصاءات الحيوية المواليد والوفيات 2018</ArabicTitle>
  </documentManagement>
</p:properties>
</file>

<file path=customXml/itemProps1.xml><?xml version="1.0" encoding="utf-8"?>
<ds:datastoreItem xmlns:ds="http://schemas.openxmlformats.org/officeDocument/2006/customXml" ds:itemID="{83363E65-B5AD-4D92-A843-0BE0512B34C7}"/>
</file>

<file path=customXml/itemProps2.xml><?xml version="1.0" encoding="utf-8"?>
<ds:datastoreItem xmlns:ds="http://schemas.openxmlformats.org/officeDocument/2006/customXml" ds:itemID="{66BEF678-8586-483B-88F0-69D79625681A}"/>
</file>

<file path=customXml/itemProps3.xml><?xml version="1.0" encoding="utf-8"?>
<ds:datastoreItem xmlns:ds="http://schemas.openxmlformats.org/officeDocument/2006/customXml" ds:itemID="{2D2FCCC4-001A-4C59-8562-F67EDAACC8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57</vt:i4>
      </vt:variant>
    </vt:vector>
  </HeadingPairs>
  <TitlesOfParts>
    <vt:vector size="153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chapter5</vt:lpstr>
      <vt:lpstr>DP-1</vt:lpstr>
      <vt:lpstr>DP-2</vt:lpstr>
      <vt:lpstr>DP-3</vt:lpstr>
      <vt:lpstr>Births Formuals</vt:lpstr>
      <vt:lpstr>Deaths Formuals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chapter2!Print_Area</vt:lpstr>
      <vt:lpstr>chapter3!Print_Area</vt:lpstr>
      <vt:lpstr>chapter4!Print_Area</vt:lpstr>
      <vt:lpstr>chapter5!Print_Area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'D-9'!Print_Area</vt:lpstr>
      <vt:lpstr>'DP-1'!Print_Area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Deaths&amp;nbsp; 2018</dc:title>
  <dc:creator>oedris</dc:creator>
  <cp:keywords/>
  <cp:lastModifiedBy>Asma Abubaker Mandani Alemadi</cp:lastModifiedBy>
  <cp:lastPrinted>2019-12-31T05:18:10Z</cp:lastPrinted>
  <dcterms:created xsi:type="dcterms:W3CDTF">2010-07-20T08:15:48Z</dcterms:created>
  <dcterms:modified xsi:type="dcterms:W3CDTF">2020-01-21T05:44:46Z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/>
  </property>
  <property fmtid="{D5CDD505-2E9C-101B-9397-08002B2CF9AE}" pid="4" name="CategoryDescription">
    <vt:lpwstr>Vital Statistics Annual Bulletin Births and Deaths&amp;nbsp; 2018</vt:lpwstr>
  </property>
</Properties>
</file>